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1.bin" ContentType="application/vnd.openxmlformats-officedocument.spreadsheetml.customProperty"/>
  <Override PartName="/xl/drawings/drawing10.xml" ContentType="application/vnd.openxmlformats-officedocument.drawing+xml"/>
  <Override PartName="/xl/customProperty2.bin" ContentType="application/vnd.openxmlformats-officedocument.spreadsheetml.customProperty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2.xml" ContentType="application/vnd.openxmlformats-officedocument.drawing+xml"/>
  <Override PartName="/xl/customProperty7.bin" ContentType="application/vnd.openxmlformats-officedocument.spreadsheetml.customProperty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G:\INTERIM REPORTS\Interim reports 2019\Q3\Final\"/>
    </mc:Choice>
  </mc:AlternateContent>
  <xr:revisionPtr revIDLastSave="0" documentId="13_ncr:1_{EE920C95-838B-4F1F-A495-9D698D4336D0}" xr6:coauthVersionLast="41" xr6:coauthVersionMax="41" xr10:uidLastSave="{00000000-0000-0000-0000-000000000000}"/>
  <bookViews>
    <workbookView xWindow="-120" yWindow="-120" windowWidth="29040" windowHeight="15840" tabRatio="857" firstSheet="37" activeTab="47" xr2:uid="{00000000-000D-0000-FFFF-FFFF00000000}"/>
  </bookViews>
  <sheets>
    <sheet name="Factbook Q3 2019 " sheetId="2" r:id="rId1"/>
    <sheet name="Contents" sheetId="4" r:id="rId2"/>
    <sheet name="Overview start" sheetId="5" r:id="rId3"/>
    <sheet name="Nordea overview" sheetId="6" r:id="rId4"/>
    <sheet name="Financials start" sheetId="7" r:id="rId5"/>
    <sheet name="Key financial figures " sheetId="722" r:id="rId6"/>
    <sheet name="Key financial figures 2 " sheetId="723" r:id="rId7"/>
    <sheet name="NII - bridge   " sheetId="653" r:id="rId8"/>
    <sheet name="NCI, Expenses, Loan losses  " sheetId="702" r:id="rId9"/>
    <sheet name="Net loan losses   " sheetId="718" r:id="rId10"/>
    <sheet name="PeB" sheetId="698" r:id="rId11"/>
    <sheet name="PeB  Total " sheetId="704" r:id="rId12"/>
    <sheet name="PeB - Den &amp; Fin     " sheetId="705" r:id="rId13"/>
    <sheet name="PeB - Nor &amp; Swe   " sheetId="706" r:id="rId14"/>
    <sheet name="PeB Other " sheetId="707" r:id="rId15"/>
    <sheet name="CBB  Start  " sheetId="719" r:id="rId16"/>
    <sheet name="CBB Total " sheetId="708" r:id="rId17"/>
    <sheet name="CBB Spec " sheetId="709" r:id="rId18"/>
    <sheet name="Nordea Finance " sheetId="710" r:id="rId19"/>
    <sheet name="WB " sheetId="720" r:id="rId20"/>
    <sheet name="WB Total " sheetId="711" r:id="rId21"/>
    <sheet name="A&amp;WM " sheetId="721" r:id="rId22"/>
    <sheet name="A&amp;WM Total " sheetId="712" r:id="rId23"/>
    <sheet name="NPB and A&amp;WM other " sheetId="713" r:id="rId24"/>
    <sheet name="Life &amp; Pensions - 1 " sheetId="714" r:id="rId25"/>
    <sheet name="Life &amp; Pensions - 2 " sheetId="715" r:id="rId26"/>
    <sheet name="AuM " sheetId="716" r:id="rId27"/>
    <sheet name="Group Functions and Others" sheetId="724" r:id="rId28"/>
    <sheet name="GF and other " sheetId="717" r:id="rId29"/>
    <sheet name="Risk, liquidity, capital st " sheetId="323" r:id="rId30"/>
    <sheet name="Lending by sector " sheetId="668" r:id="rId31"/>
    <sheet name="Fair Value " sheetId="669" r:id="rId32"/>
    <sheet name="Lending by country and indu " sheetId="677" r:id="rId33"/>
    <sheet name="Lending by industry" sheetId="671" r:id="rId34"/>
    <sheet name="Credit portfolio by BU Q3" sheetId="672" r:id="rId35"/>
    <sheet name="Credit portfolio by BU Q2 " sheetId="673" r:id="rId36"/>
    <sheet name="Shipping oil and oil servic " sheetId="674" r:id="rId37"/>
    <sheet name="Impaired Loans 1 " sheetId="675" r:id="rId38"/>
    <sheet name="Impaired Loans 2 " sheetId="676" r:id="rId39"/>
    <sheet name="Loans &amp; Impairment " sheetId="697" r:id="rId40"/>
    <sheet name="Rating, Market risk" sheetId="435" r:id="rId41"/>
    <sheet name=" LTV and amortization" sheetId="557" r:id="rId42"/>
    <sheet name="Own Funds &amp; Ratios " sheetId="729" r:id="rId43"/>
    <sheet name="REA &amp; Risk weights" sheetId="656" r:id="rId44"/>
    <sheet name="Requirement" sheetId="657" r:id="rId45"/>
    <sheet name="Market risk" sheetId="658" r:id="rId46"/>
    <sheet name="Own funds " sheetId="730" r:id="rId47"/>
    <sheet name="IRB" sheetId="660" r:id="rId48"/>
    <sheet name="REA - legal" sheetId="661" r:id="rId49"/>
    <sheet name="Bank" sheetId="662" r:id="rId50"/>
    <sheet name="Bank2" sheetId="663" r:id="rId51"/>
    <sheet name="Bank3" sheetId="664" r:id="rId52"/>
    <sheet name="Bank4" sheetId="665" r:id="rId53"/>
    <sheet name="Bank5" sheetId="666" r:id="rId54"/>
    <sheet name="Funding " sheetId="651" r:id="rId55"/>
    <sheet name="Liquidity  " sheetId="728" r:id="rId56"/>
    <sheet name="General info &amp; macro start" sheetId="64" r:id="rId57"/>
    <sheet name="Market shares   " sheetId="678" r:id="rId58"/>
    <sheet name="Info - Macroeconomic data   " sheetId="652" r:id="rId59"/>
    <sheet name="Contacts and financial calendar" sheetId="68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</externalReferences>
  <definedNames>
    <definedName name="___EUR2003" localSheetId="41">'[1]Calculated forecast'!$O$2</definedName>
    <definedName name="___EUR2003" localSheetId="54">'[2]Calculated forecast'!$O$2</definedName>
    <definedName name="___EUR2003" localSheetId="37">'[2]Calculated forecast'!$O$2</definedName>
    <definedName name="___EUR2003" localSheetId="38">'[2]Calculated forecast'!$O$2</definedName>
    <definedName name="___EUR2003" localSheetId="58">'[3]Calculated forecast'!$O$2</definedName>
    <definedName name="___EUR2003" localSheetId="32">'[2]Calculated forecast'!$O$2</definedName>
    <definedName name="___EUR2003" localSheetId="55">'[4]Calculated forecast'!$O$2</definedName>
    <definedName name="___EUR2003" localSheetId="57">'[2]Calculated forecast'!$O$2</definedName>
    <definedName name="___EUR2003" localSheetId="8">'[5]Calculated forecast'!$O$2</definedName>
    <definedName name="___EUR2003" localSheetId="9">'[5]Calculated forecast'!$O$2</definedName>
    <definedName name="___EUR2003" localSheetId="7">'[5]Calculated forecast'!$O$2</definedName>
    <definedName name="___EUR2003" localSheetId="36">'[2]Calculated forecast'!$O$2</definedName>
    <definedName name="___EUR2003">'[1]Calculated forecast'!$O$2</definedName>
    <definedName name="__EUR2003" localSheetId="41">'[1]Calculated forecast'!$O$2</definedName>
    <definedName name="__EUR2003" localSheetId="54">'[2]Calculated forecast'!$O$2</definedName>
    <definedName name="__EUR2003" localSheetId="37">'[2]Calculated forecast'!$O$2</definedName>
    <definedName name="__EUR2003" localSheetId="38">'[2]Calculated forecast'!$O$2</definedName>
    <definedName name="__EUR2003" localSheetId="58">'[3]Calculated forecast'!$O$2</definedName>
    <definedName name="__EUR2003" localSheetId="32">'[2]Calculated forecast'!$O$2</definedName>
    <definedName name="__EUR2003" localSheetId="55">'[4]Calculated forecast'!$O$2</definedName>
    <definedName name="__EUR2003" localSheetId="57">'[2]Calculated forecast'!$O$2</definedName>
    <definedName name="__EUR2003" localSheetId="8">'[5]Calculated forecast'!$O$2</definedName>
    <definedName name="__EUR2003" localSheetId="9">'[5]Calculated forecast'!$O$2</definedName>
    <definedName name="__EUR2003" localSheetId="7">'[5]Calculated forecast'!$O$2</definedName>
    <definedName name="__EUR2003" localSheetId="36">'[2]Calculated forecast'!$O$2</definedName>
    <definedName name="__EUR2003">'[1]Calculated forecast'!$O$2</definedName>
    <definedName name="__inv1" localSheetId="41">#REF!</definedName>
    <definedName name="__inv1" localSheetId="21">#REF!</definedName>
    <definedName name="__inv1" localSheetId="15">#REF!</definedName>
    <definedName name="__inv1" localSheetId="35">#REF!</definedName>
    <definedName name="__inv1" localSheetId="34">#REF!</definedName>
    <definedName name="__inv1" localSheetId="54">#REF!</definedName>
    <definedName name="__inv1" localSheetId="27">#REF!</definedName>
    <definedName name="__inv1" localSheetId="37">#REF!</definedName>
    <definedName name="__inv1" localSheetId="58">#REF!</definedName>
    <definedName name="__inv1" localSheetId="5">#REF!</definedName>
    <definedName name="__inv1" localSheetId="6">#REF!</definedName>
    <definedName name="__inv1" localSheetId="55">#REF!</definedName>
    <definedName name="__inv1" localSheetId="57">#REF!</definedName>
    <definedName name="__inv1" localSheetId="8">#REF!</definedName>
    <definedName name="__inv1" localSheetId="9">#REF!</definedName>
    <definedName name="__inv1" localSheetId="7">#REF!</definedName>
    <definedName name="__inv1" localSheetId="10">#REF!</definedName>
    <definedName name="__inv1" localSheetId="12">#REF!</definedName>
    <definedName name="__inv1" localSheetId="13">#REF!</definedName>
    <definedName name="__inv1" localSheetId="11">#REF!</definedName>
    <definedName name="__inv1" localSheetId="36">#REF!</definedName>
    <definedName name="__inv1" localSheetId="19">#REF!</definedName>
    <definedName name="__inv1">#REF!</definedName>
    <definedName name="__Key1" localSheetId="41">#REF!</definedName>
    <definedName name="__Key1" localSheetId="21">#REF!</definedName>
    <definedName name="__Key1" localSheetId="15">#REF!</definedName>
    <definedName name="__Key1" localSheetId="35">#REF!</definedName>
    <definedName name="__Key1" localSheetId="34">#REF!</definedName>
    <definedName name="__Key1" localSheetId="54">#REF!</definedName>
    <definedName name="__Key1" localSheetId="27">#REF!</definedName>
    <definedName name="__Key1" localSheetId="37">#REF!</definedName>
    <definedName name="__Key1" localSheetId="58">#REF!</definedName>
    <definedName name="__Key1" localSheetId="5">#REF!</definedName>
    <definedName name="__Key1" localSheetId="6">#REF!</definedName>
    <definedName name="__Key1" localSheetId="55">#REF!</definedName>
    <definedName name="__Key1" localSheetId="57">#REF!</definedName>
    <definedName name="__Key1" localSheetId="8">#REF!</definedName>
    <definedName name="__Key1" localSheetId="9">#REF!</definedName>
    <definedName name="__Key1" localSheetId="7">#REF!</definedName>
    <definedName name="__Key1" localSheetId="10">#REF!</definedName>
    <definedName name="__Key1" localSheetId="12">#REF!</definedName>
    <definedName name="__Key1" localSheetId="13">#REF!</definedName>
    <definedName name="__Key1" localSheetId="11">#REF!</definedName>
    <definedName name="__Key1" localSheetId="36">#REF!</definedName>
    <definedName name="__Key1" localSheetId="19">#REF!</definedName>
    <definedName name="__Key1">#REF!</definedName>
    <definedName name="__key2" localSheetId="41">#REF!</definedName>
    <definedName name="__key2" localSheetId="21">#REF!</definedName>
    <definedName name="__key2" localSheetId="15">#REF!</definedName>
    <definedName name="__key2" localSheetId="35">#REF!</definedName>
    <definedName name="__key2" localSheetId="34">#REF!</definedName>
    <definedName name="__key2" localSheetId="54">#REF!</definedName>
    <definedName name="__key2" localSheetId="27">#REF!</definedName>
    <definedName name="__key2" localSheetId="37">#REF!</definedName>
    <definedName name="__key2" localSheetId="58">#REF!</definedName>
    <definedName name="__key2" localSheetId="5">#REF!</definedName>
    <definedName name="__key2" localSheetId="6">#REF!</definedName>
    <definedName name="__key2" localSheetId="55">#REF!</definedName>
    <definedName name="__key2" localSheetId="57">#REF!</definedName>
    <definedName name="__key2" localSheetId="8">#REF!</definedName>
    <definedName name="__key2" localSheetId="9">#REF!</definedName>
    <definedName name="__key2" localSheetId="7">#REF!</definedName>
    <definedName name="__key2" localSheetId="10">#REF!</definedName>
    <definedName name="__key2" localSheetId="12">#REF!</definedName>
    <definedName name="__key2" localSheetId="13">#REF!</definedName>
    <definedName name="__key2" localSheetId="11">#REF!</definedName>
    <definedName name="__key2" localSheetId="36">#REF!</definedName>
    <definedName name="__key2" localSheetId="19">#REF!</definedName>
    <definedName name="__key2">#REF!</definedName>
    <definedName name="_AMO_UniqueIdentifier" hidden="1">"'965a6ed6-3ee4-4d00-96d5-1559ea48fc0d'"</definedName>
    <definedName name="_aum2" localSheetId="41">#REF!</definedName>
    <definedName name="_aum2" localSheetId="21">#REF!</definedName>
    <definedName name="_aum2" localSheetId="15">#REF!</definedName>
    <definedName name="_aum2" localSheetId="35">#REF!</definedName>
    <definedName name="_aum2" localSheetId="34">#REF!</definedName>
    <definedName name="_aum2" localSheetId="54">#REF!</definedName>
    <definedName name="_aum2" localSheetId="27">#REF!</definedName>
    <definedName name="_aum2" localSheetId="37">#REF!</definedName>
    <definedName name="_aum2" localSheetId="58">#REF!</definedName>
    <definedName name="_aum2" localSheetId="5">#REF!</definedName>
    <definedName name="_aum2" localSheetId="6">#REF!</definedName>
    <definedName name="_aum2" localSheetId="55">#REF!</definedName>
    <definedName name="_aum2" localSheetId="57">#REF!</definedName>
    <definedName name="_aum2" localSheetId="8">#REF!</definedName>
    <definedName name="_aum2" localSheetId="9">#REF!</definedName>
    <definedName name="_aum2" localSheetId="7">#REF!</definedName>
    <definedName name="_aum2" localSheetId="10">#REF!</definedName>
    <definedName name="_aum2" localSheetId="12">#REF!</definedName>
    <definedName name="_aum2" localSheetId="13">#REF!</definedName>
    <definedName name="_aum2" localSheetId="11">#REF!</definedName>
    <definedName name="_aum2" localSheetId="36">#REF!</definedName>
    <definedName name="_aum2" localSheetId="19">#REF!</definedName>
    <definedName name="_aum2">#REF!</definedName>
    <definedName name="_EUR2003" localSheetId="41">'[1]Calculated forecast'!$O$2</definedName>
    <definedName name="_EUR2003" localSheetId="54">'[2]Calculated forecast'!$O$2</definedName>
    <definedName name="_EUR2003" localSheetId="37">'[2]Calculated forecast'!$O$2</definedName>
    <definedName name="_EUR2003" localSheetId="38">'[2]Calculated forecast'!$O$2</definedName>
    <definedName name="_EUR2003" localSheetId="58">'[3]Calculated forecast'!$O$2</definedName>
    <definedName name="_EUR2003" localSheetId="32">'[2]Calculated forecast'!$O$2</definedName>
    <definedName name="_EUR2003" localSheetId="55">'[4]Calculated forecast'!$O$2</definedName>
    <definedName name="_EUR2003" localSheetId="57">'[2]Calculated forecast'!$O$2</definedName>
    <definedName name="_EUR2003" localSheetId="8">'[5]Calculated forecast'!$O$2</definedName>
    <definedName name="_EUR2003" localSheetId="9">'[5]Calculated forecast'!$O$2</definedName>
    <definedName name="_EUR2003" localSheetId="7">'[5]Calculated forecast'!$O$2</definedName>
    <definedName name="_EUR2003" localSheetId="36">'[2]Calculated forecast'!$O$2</definedName>
    <definedName name="_EUR2003">'[1]Calculated forecast'!$O$2</definedName>
    <definedName name="_inv1" localSheetId="41">#REF!</definedName>
    <definedName name="_inv1" localSheetId="21">#REF!</definedName>
    <definedName name="_inv1" localSheetId="15">#REF!</definedName>
    <definedName name="_inv1" localSheetId="35">#REF!</definedName>
    <definedName name="_inv1" localSheetId="34">#REF!</definedName>
    <definedName name="_inv1" localSheetId="54">#REF!</definedName>
    <definedName name="_inv1" localSheetId="27">#REF!</definedName>
    <definedName name="_inv1" localSheetId="37">#REF!</definedName>
    <definedName name="_inv1" localSheetId="58">#REF!</definedName>
    <definedName name="_inv1" localSheetId="5">#REF!</definedName>
    <definedName name="_inv1" localSheetId="6">#REF!</definedName>
    <definedName name="_inv1" localSheetId="55">#REF!</definedName>
    <definedName name="_inv1" localSheetId="57">#REF!</definedName>
    <definedName name="_inv1" localSheetId="8">#REF!</definedName>
    <definedName name="_inv1" localSheetId="9">#REF!</definedName>
    <definedName name="_inv1" localSheetId="7">#REF!</definedName>
    <definedName name="_inv1" localSheetId="10">#REF!</definedName>
    <definedName name="_inv1" localSheetId="12">#REF!</definedName>
    <definedName name="_inv1" localSheetId="13">#REF!</definedName>
    <definedName name="_inv1" localSheetId="11">#REF!</definedName>
    <definedName name="_inv1" localSheetId="36">#REF!</definedName>
    <definedName name="_inv1" localSheetId="19">#REF!</definedName>
    <definedName name="_inv1">#REF!</definedName>
    <definedName name="_Key1" localSheetId="41">#REF!</definedName>
    <definedName name="_Key1" localSheetId="21">#REF!</definedName>
    <definedName name="_Key1" localSheetId="15">#REF!</definedName>
    <definedName name="_Key1" localSheetId="35">#REF!</definedName>
    <definedName name="_Key1" localSheetId="34">#REF!</definedName>
    <definedName name="_Key1" localSheetId="54">#REF!</definedName>
    <definedName name="_Key1" localSheetId="27">#REF!</definedName>
    <definedName name="_Key1" localSheetId="37">#REF!</definedName>
    <definedName name="_Key1" localSheetId="58">#REF!</definedName>
    <definedName name="_Key1" localSheetId="5">#REF!</definedName>
    <definedName name="_Key1" localSheetId="6">#REF!</definedName>
    <definedName name="_Key1" localSheetId="55">#REF!</definedName>
    <definedName name="_Key1" localSheetId="57">#REF!</definedName>
    <definedName name="_Key1" localSheetId="8">#REF!</definedName>
    <definedName name="_Key1" localSheetId="9">#REF!</definedName>
    <definedName name="_Key1" localSheetId="7">#REF!</definedName>
    <definedName name="_Key1" localSheetId="10">#REF!</definedName>
    <definedName name="_Key1" localSheetId="12">#REF!</definedName>
    <definedName name="_Key1" localSheetId="13">#REF!</definedName>
    <definedName name="_Key1" localSheetId="11">#REF!</definedName>
    <definedName name="_Key1" localSheetId="36">#REF!</definedName>
    <definedName name="_Key1" localSheetId="19">#REF!</definedName>
    <definedName name="_Key1">#REF!</definedName>
    <definedName name="_key2" localSheetId="41">#REF!</definedName>
    <definedName name="_key2" localSheetId="21">#REF!</definedName>
    <definedName name="_key2" localSheetId="15">#REF!</definedName>
    <definedName name="_key2" localSheetId="35">#REF!</definedName>
    <definedName name="_key2" localSheetId="34">#REF!</definedName>
    <definedName name="_key2" localSheetId="54">#REF!</definedName>
    <definedName name="_key2" localSheetId="27">#REF!</definedName>
    <definedName name="_key2" localSheetId="37">#REF!</definedName>
    <definedName name="_key2" localSheetId="58">#REF!</definedName>
    <definedName name="_key2" localSheetId="5">#REF!</definedName>
    <definedName name="_key2" localSheetId="6">#REF!</definedName>
    <definedName name="_key2" localSheetId="55">#REF!</definedName>
    <definedName name="_key2" localSheetId="57">#REF!</definedName>
    <definedName name="_key2" localSheetId="8">#REF!</definedName>
    <definedName name="_key2" localSheetId="9">#REF!</definedName>
    <definedName name="_key2" localSheetId="7">#REF!</definedName>
    <definedName name="_key2" localSheetId="10">#REF!</definedName>
    <definedName name="_key2" localSheetId="12">#REF!</definedName>
    <definedName name="_key2" localSheetId="13">#REF!</definedName>
    <definedName name="_key2" localSheetId="11">#REF!</definedName>
    <definedName name="_key2" localSheetId="36">#REF!</definedName>
    <definedName name="_key2" localSheetId="19">#REF!</definedName>
    <definedName name="_key2">#REF!</definedName>
    <definedName name="_MM1" localSheetId="41">[6]XXX!$C$38</definedName>
    <definedName name="_MM1" localSheetId="54">[7]XXX!$C$38</definedName>
    <definedName name="_MM1" localSheetId="37">[7]XXX!$C$38</definedName>
    <definedName name="_MM1" localSheetId="38">[7]XXX!$C$38</definedName>
    <definedName name="_MM1" localSheetId="58">[8]XXX!$C$38</definedName>
    <definedName name="_MM1" localSheetId="32">[7]XXX!$C$38</definedName>
    <definedName name="_MM1" localSheetId="55">[9]XXX!$C$38</definedName>
    <definedName name="_MM1" localSheetId="57">[7]XXX!$C$38</definedName>
    <definedName name="_MM1" localSheetId="8">[10]XXX!$C$38</definedName>
    <definedName name="_MM1" localSheetId="9">[10]XXX!$C$38</definedName>
    <definedName name="_MM1" localSheetId="7">[10]XXX!$C$38</definedName>
    <definedName name="_MM1" localSheetId="36">[7]XXX!$C$38</definedName>
    <definedName name="_MM1">[6]XXX!$C$38</definedName>
    <definedName name="_Order1" hidden="1">255</definedName>
    <definedName name="_Order2" hidden="1">255</definedName>
    <definedName name="_Sort" localSheetId="41" hidden="1">'[11]Work Sheet'!#REF!</definedName>
    <definedName name="_Sort" localSheetId="35" hidden="1">'[11]Work Sheet'!#REF!</definedName>
    <definedName name="_Sort" localSheetId="34" hidden="1">'[11]Work Sheet'!#REF!</definedName>
    <definedName name="_Sort" localSheetId="31" hidden="1">'[11]Work Sheet'!#REF!</definedName>
    <definedName name="_Sort" localSheetId="54" hidden="1">'[11]Work Sheet'!#REF!</definedName>
    <definedName name="_Sort" localSheetId="58" hidden="1">'[11]Work Sheet'!#REF!</definedName>
    <definedName name="_Sort" localSheetId="5" hidden="1">'[11]Work Sheet'!#REF!</definedName>
    <definedName name="_Sort" localSheetId="6" hidden="1">'[11]Work Sheet'!#REF!</definedName>
    <definedName name="_Sort" localSheetId="33" hidden="1">'[11]Work Sheet'!#REF!</definedName>
    <definedName name="_Sort" localSheetId="55" hidden="1">'[11]Work Sheet'!#REF!</definedName>
    <definedName name="_Sort" localSheetId="57" hidden="1">'[11]Work Sheet'!#REF!</definedName>
    <definedName name="_Sort" localSheetId="8" hidden="1">'[11]Work Sheet'!#REF!</definedName>
    <definedName name="_Sort" localSheetId="9" hidden="1">'[11]Work Sheet'!#REF!</definedName>
    <definedName name="_Sort" localSheetId="7" hidden="1">'[11]Work Sheet'!#REF!</definedName>
    <definedName name="_Sort" localSheetId="46" hidden="1">'[11]Work Sheet'!#REF!</definedName>
    <definedName name="_Sort" localSheetId="42" hidden="1">'[11]Work Sheet'!#REF!</definedName>
    <definedName name="_Sort" hidden="1">'[11]Work Sheet'!#REF!</definedName>
    <definedName name="_YY1" localSheetId="41">[6]XXX!$C$36</definedName>
    <definedName name="_YY1" localSheetId="54">[7]XXX!$C$36</definedName>
    <definedName name="_YY1" localSheetId="37">[7]XXX!$C$36</definedName>
    <definedName name="_YY1" localSheetId="38">[7]XXX!$C$36</definedName>
    <definedName name="_YY1" localSheetId="58">[8]XXX!$C$36</definedName>
    <definedName name="_YY1" localSheetId="32">[7]XXX!$C$36</definedName>
    <definedName name="_YY1" localSheetId="55">[9]XXX!$C$36</definedName>
    <definedName name="_YY1" localSheetId="57">[7]XXX!$C$36</definedName>
    <definedName name="_YY1" localSheetId="8">[10]XXX!$C$36</definedName>
    <definedName name="_YY1" localSheetId="9">[10]XXX!$C$36</definedName>
    <definedName name="_YY1" localSheetId="7">[10]XXX!$C$36</definedName>
    <definedName name="_YY1" localSheetId="36">[7]XXX!$C$36</definedName>
    <definedName name="_YY1">[6]XXX!$C$36</definedName>
    <definedName name="A" localSheetId="41">#REF!</definedName>
    <definedName name="A" localSheetId="21">#REF!</definedName>
    <definedName name="A" localSheetId="15">#REF!</definedName>
    <definedName name="A" localSheetId="35">#REF!</definedName>
    <definedName name="A" localSheetId="34">#REF!</definedName>
    <definedName name="A" localSheetId="54">#REF!</definedName>
    <definedName name="A" localSheetId="27">#REF!</definedName>
    <definedName name="A" localSheetId="37">#REF!</definedName>
    <definedName name="A" localSheetId="58">#REF!</definedName>
    <definedName name="A" localSheetId="5">#REF!</definedName>
    <definedName name="A" localSheetId="6">#REF!</definedName>
    <definedName name="A" localSheetId="55">#REF!</definedName>
    <definedName name="A" localSheetId="57">#REF!</definedName>
    <definedName name="A" localSheetId="8">#REF!</definedName>
    <definedName name="A" localSheetId="9">#REF!</definedName>
    <definedName name="A" localSheetId="7">#REF!</definedName>
    <definedName name="A" localSheetId="10">#REF!</definedName>
    <definedName name="A" localSheetId="12">#REF!</definedName>
    <definedName name="A" localSheetId="13">#REF!</definedName>
    <definedName name="A" localSheetId="11">#REF!</definedName>
    <definedName name="A" localSheetId="36">#REF!</definedName>
    <definedName name="A" localSheetId="19">#REF!</definedName>
    <definedName name="A">#REF!</definedName>
    <definedName name="abc" localSheetId="21">#REF!</definedName>
    <definedName name="abc" localSheetId="15">#REF!</definedName>
    <definedName name="abc" localSheetId="54">#REF!</definedName>
    <definedName name="abc" localSheetId="27">#REF!</definedName>
    <definedName name="abc" localSheetId="58">#REF!</definedName>
    <definedName name="abc" localSheetId="55">#REF!</definedName>
    <definedName name="abc" localSheetId="57">#REF!</definedName>
    <definedName name="abc" localSheetId="8">#REF!</definedName>
    <definedName name="abc" localSheetId="9">#REF!</definedName>
    <definedName name="abc" localSheetId="7">#REF!</definedName>
    <definedName name="abc" localSheetId="10">#REF!</definedName>
    <definedName name="abc" localSheetId="12">#REF!</definedName>
    <definedName name="abc" localSheetId="13">#REF!</definedName>
    <definedName name="abc" localSheetId="11">#REF!</definedName>
    <definedName name="abc" localSheetId="19">#REF!</definedName>
    <definedName name="abc">#REF!</definedName>
    <definedName name="Afr" localSheetId="41">#REF!</definedName>
    <definedName name="Afr" localSheetId="21">#REF!</definedName>
    <definedName name="Afr" localSheetId="15">#REF!</definedName>
    <definedName name="Afr" localSheetId="35">#REF!</definedName>
    <definedName name="Afr" localSheetId="34">#REF!</definedName>
    <definedName name="Afr" localSheetId="54">#REF!</definedName>
    <definedName name="Afr" localSheetId="27">#REF!</definedName>
    <definedName name="Afr" localSheetId="37">#REF!</definedName>
    <definedName name="Afr" localSheetId="58">#REF!</definedName>
    <definedName name="Afr" localSheetId="5">#REF!</definedName>
    <definedName name="Afr" localSheetId="6">#REF!</definedName>
    <definedName name="Afr" localSheetId="55">#REF!</definedName>
    <definedName name="Afr" localSheetId="57">#REF!</definedName>
    <definedName name="Afr" localSheetId="8">#REF!</definedName>
    <definedName name="Afr" localSheetId="9">#REF!</definedName>
    <definedName name="Afr" localSheetId="7">#REF!</definedName>
    <definedName name="Afr" localSheetId="10">#REF!</definedName>
    <definedName name="Afr" localSheetId="12">#REF!</definedName>
    <definedName name="Afr" localSheetId="13">#REF!</definedName>
    <definedName name="Afr" localSheetId="11">#REF!</definedName>
    <definedName name="Afr" localSheetId="36">#REF!</definedName>
    <definedName name="Afr" localSheetId="19">#REF!</definedName>
    <definedName name="Afr">#REF!</definedName>
    <definedName name="AMKeyFig" localSheetId="41">#REF!</definedName>
    <definedName name="AMKeyFig" localSheetId="21">#REF!</definedName>
    <definedName name="AMKeyFig" localSheetId="15">#REF!</definedName>
    <definedName name="AMKeyFig" localSheetId="35">#REF!</definedName>
    <definedName name="AMKeyFig" localSheetId="34">#REF!</definedName>
    <definedName name="AMKeyFig" localSheetId="54">#REF!</definedName>
    <definedName name="AMKeyFig" localSheetId="27">#REF!</definedName>
    <definedName name="AMKeyFig" localSheetId="37">#REF!</definedName>
    <definedName name="AMKeyFig" localSheetId="58">#REF!</definedName>
    <definedName name="AMKeyFig" localSheetId="5">#REF!</definedName>
    <definedName name="AMKeyFig" localSheetId="6">#REF!</definedName>
    <definedName name="AMKeyFig" localSheetId="55">#REF!</definedName>
    <definedName name="AMKeyFig" localSheetId="57">#REF!</definedName>
    <definedName name="AMKeyFig" localSheetId="8">#REF!</definedName>
    <definedName name="AMKeyFig" localSheetId="9">#REF!</definedName>
    <definedName name="AMKeyFig" localSheetId="7">#REF!</definedName>
    <definedName name="AMKeyFig" localSheetId="10">#REF!</definedName>
    <definedName name="AMKeyFig" localSheetId="12">#REF!</definedName>
    <definedName name="AMKeyFig" localSheetId="13">#REF!</definedName>
    <definedName name="AMKeyFig" localSheetId="11">#REF!</definedName>
    <definedName name="AMKeyFig" localSheetId="36">#REF!</definedName>
    <definedName name="AMKeyFig" localSheetId="19">#REF!</definedName>
    <definedName name="AMKeyFig">#REF!</definedName>
    <definedName name="AMKeyFigLife" localSheetId="41">#REF!</definedName>
    <definedName name="AMKeyFigLife" localSheetId="21">#REF!</definedName>
    <definedName name="AMKeyFigLife" localSheetId="15">#REF!</definedName>
    <definedName name="AMKeyFigLife" localSheetId="35">#REF!</definedName>
    <definedName name="AMKeyFigLife" localSheetId="34">#REF!</definedName>
    <definedName name="AMKeyFigLife" localSheetId="54">#REF!</definedName>
    <definedName name="AMKeyFigLife" localSheetId="27">#REF!</definedName>
    <definedName name="AMKeyFigLife" localSheetId="37">#REF!</definedName>
    <definedName name="AMKeyFigLife" localSheetId="58">#REF!</definedName>
    <definedName name="AMKeyFigLife" localSheetId="5">#REF!</definedName>
    <definedName name="AMKeyFigLife" localSheetId="6">#REF!</definedName>
    <definedName name="AMKeyFigLife" localSheetId="55">#REF!</definedName>
    <definedName name="AMKeyFigLife" localSheetId="57">#REF!</definedName>
    <definedName name="AMKeyFigLife" localSheetId="8">#REF!</definedName>
    <definedName name="AMKeyFigLife" localSheetId="9">#REF!</definedName>
    <definedName name="AMKeyFigLife" localSheetId="7">#REF!</definedName>
    <definedName name="AMKeyFigLife" localSheetId="10">#REF!</definedName>
    <definedName name="AMKeyFigLife" localSheetId="12">#REF!</definedName>
    <definedName name="AMKeyFigLife" localSheetId="13">#REF!</definedName>
    <definedName name="AMKeyFigLife" localSheetId="11">#REF!</definedName>
    <definedName name="AMKeyFigLife" localSheetId="36">#REF!</definedName>
    <definedName name="AMKeyFigLife" localSheetId="19">#REF!</definedName>
    <definedName name="AMKeyFigLife">#REF!</definedName>
    <definedName name="AMVolume" localSheetId="41">#REF!</definedName>
    <definedName name="AMVolume" localSheetId="21">#REF!</definedName>
    <definedName name="AMVolume" localSheetId="15">#REF!</definedName>
    <definedName name="AMVolume" localSheetId="35">#REF!</definedName>
    <definedName name="AMVolume" localSheetId="34">#REF!</definedName>
    <definedName name="AMVolume" localSheetId="54">#REF!</definedName>
    <definedName name="AMVolume" localSheetId="27">#REF!</definedName>
    <definedName name="AMVolume" localSheetId="37">#REF!</definedName>
    <definedName name="AMVolume" localSheetId="58">#REF!</definedName>
    <definedName name="AMVolume" localSheetId="5">#REF!</definedName>
    <definedName name="AMVolume" localSheetId="6">#REF!</definedName>
    <definedName name="AMVolume" localSheetId="55">#REF!</definedName>
    <definedName name="AMVolume" localSheetId="57">#REF!</definedName>
    <definedName name="AMVolume" localSheetId="8">#REF!</definedName>
    <definedName name="AMVolume" localSheetId="9">#REF!</definedName>
    <definedName name="AMVolume" localSheetId="7">#REF!</definedName>
    <definedName name="AMVolume" localSheetId="10">#REF!</definedName>
    <definedName name="AMVolume" localSheetId="12">#REF!</definedName>
    <definedName name="AMVolume" localSheetId="13">#REF!</definedName>
    <definedName name="AMVolume" localSheetId="11">#REF!</definedName>
    <definedName name="AMVolume" localSheetId="36">#REF!</definedName>
    <definedName name="AMVolume" localSheetId="19">#REF!</definedName>
    <definedName name="AMVolume">#REF!</definedName>
    <definedName name="as" localSheetId="41" hidden="1">{"5 * utfall + budget",#N/A,FALSE,"T-0298";"5 * bolag",#N/A,FALSE,"T-0298";"Unibank, utfall alla",#N/A,FALSE,"T-0298";#N/A,#N/A,FALSE,"Koncernskulder";#N/A,#N/A,FALSE,"Koncernfakturering"}</definedName>
    <definedName name="as" localSheetId="21" hidden="1">{"5 * utfall + budget",#N/A,FALSE,"T-0298";"5 * bolag",#N/A,FALSE,"T-0298";"Unibank, utfall alla",#N/A,FALSE,"T-0298";#N/A,#N/A,FALSE,"Koncernskulder";#N/A,#N/A,FALSE,"Koncernfakturering"}</definedName>
    <definedName name="as" localSheetId="15" hidden="1">{"5 * utfall + budget",#N/A,FALSE,"T-0298";"5 * bolag",#N/A,FALSE,"T-0298";"Unibank, utfall alla",#N/A,FALSE,"T-0298";#N/A,#N/A,FALSE,"Koncernskulder";#N/A,#N/A,FALSE,"Koncernfakturering"}</definedName>
    <definedName name="as" localSheetId="35" hidden="1">{"5 * utfall + budget",#N/A,FALSE,"T-0298";"5 * bolag",#N/A,FALSE,"T-0298";"Unibank, utfall alla",#N/A,FALSE,"T-0298";#N/A,#N/A,FALSE,"Koncernskulder";#N/A,#N/A,FALSE,"Koncernfakturering"}</definedName>
    <definedName name="as" localSheetId="34" hidden="1">{"5 * utfall + budget",#N/A,FALSE,"T-0298";"5 * bolag",#N/A,FALSE,"T-0298";"Unibank, utfall alla",#N/A,FALSE,"T-0298";#N/A,#N/A,FALSE,"Koncernskulder";#N/A,#N/A,FALSE,"Koncernfakturering"}</definedName>
    <definedName name="as" localSheetId="31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27" hidden="1">{"5 * utfall + budget",#N/A,FALSE,"T-0298";"5 * bolag",#N/A,FALSE,"T-0298";"Unibank, utfall alla",#N/A,FALSE,"T-0298";#N/A,#N/A,FALSE,"Koncernskulder";#N/A,#N/A,FALSE,"Koncernfakturering"}</definedName>
    <definedName name="as" localSheetId="37" hidden="1">{"5 * utfall + budget",#N/A,FALSE,"T-0298";"5 * bolag",#N/A,FALSE,"T-0298";"Unibank, utfall alla",#N/A,FALSE,"T-0298";#N/A,#N/A,FALSE,"Koncernskulder";#N/A,#N/A,FALSE,"Koncernfakturering"}</definedName>
    <definedName name="as" localSheetId="58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55" hidden="1">{"5 * utfall + budget",#N/A,FALSE,"T-0298";"5 * bolag",#N/A,FALSE,"T-0298";"Unibank, utfall alla",#N/A,FALSE,"T-0298";#N/A,#N/A,FALSE,"Koncernskulder";#N/A,#N/A,FALSE,"Koncernfakturering"}</definedName>
    <definedName name="as" localSheetId="57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46" hidden="1">{"5 * utfall + budget",#N/A,FALSE,"T-0298";"5 * bolag",#N/A,FALSE,"T-0298";"Unibank, utfall alla",#N/A,FALSE,"T-0298";#N/A,#N/A,FALSE,"Koncernskulder";#N/A,#N/A,FALSE,"Koncernfakturering"}</definedName>
    <definedName name="as" localSheetId="42" hidden="1">{"5 * utfall + budget",#N/A,FALSE,"T-0298";"5 * bolag",#N/A,FALSE,"T-0298";"Unibank, utfall alla",#N/A,FALSE,"T-0298";#N/A,#N/A,FALSE,"Koncernskulder";#N/A,#N/A,FALSE,"Koncernfakturering"}</definedName>
    <definedName name="as" localSheetId="10" hidden="1">{"5 * utfall + budget",#N/A,FALSE,"T-0298";"5 * bolag",#N/A,FALSE,"T-0298";"Unibank, utfall alla",#N/A,FALSE,"T-0298";#N/A,#N/A,FALSE,"Koncernskulder";#N/A,#N/A,FALSE,"Koncernfakturering"}</definedName>
    <definedName name="as" localSheetId="12" hidden="1">{"5 * utfall + budget",#N/A,FALSE,"T-0298";"5 * bolag",#N/A,FALSE,"T-0298";"Unibank, utfall alla",#N/A,FALSE,"T-0298";#N/A,#N/A,FALSE,"Koncernskulder";#N/A,#N/A,FALSE,"Koncernfakturering"}</definedName>
    <definedName name="as" localSheetId="13" hidden="1">{"5 * utfall + budget",#N/A,FALSE,"T-0298";"5 * bolag",#N/A,FALSE,"T-0298";"Unibank, utfall alla",#N/A,FALSE,"T-0298";#N/A,#N/A,FALSE,"Koncernskulder";#N/A,#N/A,FALSE,"Koncernfakturering"}</definedName>
    <definedName name="as" localSheetId="11" hidden="1">{"5 * utfall + budget",#N/A,FALSE,"T-0298";"5 * bolag",#N/A,FALSE,"T-0298";"Unibank, utfall alla",#N/A,FALSE,"T-0298";#N/A,#N/A,FALSE,"Koncernskulder";#N/A,#N/A,FALSE,"Koncernfakturering"}</definedName>
    <definedName name="as" localSheetId="40" hidden="1">{"5 * utfall + budget",#N/A,FALSE,"T-0298";"5 * bolag",#N/A,FALSE,"T-0298";"Unibank, utfall alla",#N/A,FALSE,"T-0298";#N/A,#N/A,FALSE,"Koncernskulder";#N/A,#N/A,FALSE,"Koncernfakturering"}</definedName>
    <definedName name="as" localSheetId="36" hidden="1">{"5 * utfall + budget",#N/A,FALSE,"T-0298";"5 * bolag",#N/A,FALSE,"T-0298";"Unibank, utfall alla",#N/A,FALSE,"T-0298";#N/A,#N/A,FALSE,"Koncernskulder";#N/A,#N/A,FALSE,"Koncernfakturering"}</definedName>
    <definedName name="as" localSheetId="19" hidden="1">{"5 * utfall + budget",#N/A,FALSE,"T-0298";"5 * bolag",#N/A,FALSE,"T-0298";"Unibank, utfall alla",#N/A,FALSE,"T-0298";#N/A,#N/A,FALSE,"Koncernskulder";#N/A,#N/A,FALSE,"Koncernfakturering"}</definedName>
    <definedName name="as" localSheetId="20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41">#REF!</definedName>
    <definedName name="asset" localSheetId="21">#REF!</definedName>
    <definedName name="asset" localSheetId="15">#REF!</definedName>
    <definedName name="asset" localSheetId="35">#REF!</definedName>
    <definedName name="asset" localSheetId="34">#REF!</definedName>
    <definedName name="asset" localSheetId="54">#REF!</definedName>
    <definedName name="asset" localSheetId="27">#REF!</definedName>
    <definedName name="asset" localSheetId="37">#REF!</definedName>
    <definedName name="asset" localSheetId="58">#REF!</definedName>
    <definedName name="asset" localSheetId="5">#REF!</definedName>
    <definedName name="asset" localSheetId="6">#REF!</definedName>
    <definedName name="asset" localSheetId="55">#REF!</definedName>
    <definedName name="asset" localSheetId="57">#REF!</definedName>
    <definedName name="asset" localSheetId="8">#REF!</definedName>
    <definedName name="asset" localSheetId="9">#REF!</definedName>
    <definedName name="asset" localSheetId="7">#REF!</definedName>
    <definedName name="asset" localSheetId="10">#REF!</definedName>
    <definedName name="asset" localSheetId="12">#REF!</definedName>
    <definedName name="asset" localSheetId="13">#REF!</definedName>
    <definedName name="asset" localSheetId="11">#REF!</definedName>
    <definedName name="asset" localSheetId="36">#REF!</definedName>
    <definedName name="asset" localSheetId="19">#REF!</definedName>
    <definedName name="asset">#REF!</definedName>
    <definedName name="asset1" localSheetId="41">#REF!</definedName>
    <definedName name="asset1" localSheetId="21">#REF!</definedName>
    <definedName name="asset1" localSheetId="15">#REF!</definedName>
    <definedName name="asset1" localSheetId="35">#REF!</definedName>
    <definedName name="asset1" localSheetId="34">#REF!</definedName>
    <definedName name="asset1" localSheetId="54">#REF!</definedName>
    <definedName name="asset1" localSheetId="27">#REF!</definedName>
    <definedName name="asset1" localSheetId="37">#REF!</definedName>
    <definedName name="asset1" localSheetId="58">#REF!</definedName>
    <definedName name="asset1" localSheetId="5">#REF!</definedName>
    <definedName name="asset1" localSheetId="6">#REF!</definedName>
    <definedName name="asset1" localSheetId="55">#REF!</definedName>
    <definedName name="asset1" localSheetId="57">#REF!</definedName>
    <definedName name="asset1" localSheetId="8">#REF!</definedName>
    <definedName name="asset1" localSheetId="9">#REF!</definedName>
    <definedName name="asset1" localSheetId="7">#REF!</definedName>
    <definedName name="asset1" localSheetId="10">#REF!</definedName>
    <definedName name="asset1" localSheetId="12">#REF!</definedName>
    <definedName name="asset1" localSheetId="13">#REF!</definedName>
    <definedName name="asset1" localSheetId="11">#REF!</definedName>
    <definedName name="asset1" localSheetId="36">#REF!</definedName>
    <definedName name="asset1" localSheetId="19">#REF!</definedName>
    <definedName name="asset1">#REF!</definedName>
    <definedName name="aum" localSheetId="41">#REF!</definedName>
    <definedName name="aum" localSheetId="21">#REF!</definedName>
    <definedName name="aum" localSheetId="15">#REF!</definedName>
    <definedName name="aum" localSheetId="35">#REF!</definedName>
    <definedName name="aum" localSheetId="34">#REF!</definedName>
    <definedName name="aum" localSheetId="54">#REF!</definedName>
    <definedName name="aum" localSheetId="27">#REF!</definedName>
    <definedName name="aum" localSheetId="37">#REF!</definedName>
    <definedName name="aum" localSheetId="58">#REF!</definedName>
    <definedName name="aum" localSheetId="5">#REF!</definedName>
    <definedName name="aum" localSheetId="6">#REF!</definedName>
    <definedName name="aum" localSheetId="55">#REF!</definedName>
    <definedName name="aum" localSheetId="57">#REF!</definedName>
    <definedName name="aum" localSheetId="8">#REF!</definedName>
    <definedName name="aum" localSheetId="9">#REF!</definedName>
    <definedName name="aum" localSheetId="7">#REF!</definedName>
    <definedName name="aum" localSheetId="10">#REF!</definedName>
    <definedName name="aum" localSheetId="12">#REF!</definedName>
    <definedName name="aum" localSheetId="13">#REF!</definedName>
    <definedName name="aum" localSheetId="11">#REF!</definedName>
    <definedName name="aum" localSheetId="36">#REF!</definedName>
    <definedName name="aum" localSheetId="19">#REF!</definedName>
    <definedName name="aum">#REF!</definedName>
    <definedName name="AUMs" localSheetId="41">#REF!</definedName>
    <definedName name="AUMs" localSheetId="21">#REF!</definedName>
    <definedName name="AUMs" localSheetId="15">#REF!</definedName>
    <definedName name="AUMs" localSheetId="35">#REF!</definedName>
    <definedName name="AUMs" localSheetId="34">#REF!</definedName>
    <definedName name="AUMs" localSheetId="54">#REF!</definedName>
    <definedName name="AUMs" localSheetId="27">#REF!</definedName>
    <definedName name="AUMs" localSheetId="37">#REF!</definedName>
    <definedName name="AUMs" localSheetId="58">#REF!</definedName>
    <definedName name="AUMs" localSheetId="5">#REF!</definedName>
    <definedName name="AUMs" localSheetId="6">#REF!</definedName>
    <definedName name="AUMs" localSheetId="55">#REF!</definedName>
    <definedName name="AUMs" localSheetId="57">#REF!</definedName>
    <definedName name="AUMs" localSheetId="8">#REF!</definedName>
    <definedName name="AUMs" localSheetId="9">#REF!</definedName>
    <definedName name="AUMs" localSheetId="7">#REF!</definedName>
    <definedName name="AUMs" localSheetId="10">#REF!</definedName>
    <definedName name="AUMs" localSheetId="12">#REF!</definedName>
    <definedName name="AUMs" localSheetId="13">#REF!</definedName>
    <definedName name="AUMs" localSheetId="11">#REF!</definedName>
    <definedName name="AUMs" localSheetId="36">#REF!</definedName>
    <definedName name="AUMs" localSheetId="19">#REF!</definedName>
    <definedName name="AUMs">#REF!</definedName>
    <definedName name="balance" localSheetId="41">#REF!</definedName>
    <definedName name="balance" localSheetId="21">#REF!</definedName>
    <definedName name="balance" localSheetId="15">#REF!</definedName>
    <definedName name="balance" localSheetId="35">#REF!</definedName>
    <definedName name="balance" localSheetId="34">#REF!</definedName>
    <definedName name="balance" localSheetId="54">#REF!</definedName>
    <definedName name="balance" localSheetId="27">#REF!</definedName>
    <definedName name="balance" localSheetId="37">#REF!</definedName>
    <definedName name="balance" localSheetId="58">#REF!</definedName>
    <definedName name="balance" localSheetId="5">#REF!</definedName>
    <definedName name="balance" localSheetId="6">#REF!</definedName>
    <definedName name="balance" localSheetId="55">#REF!</definedName>
    <definedName name="balance" localSheetId="57">#REF!</definedName>
    <definedName name="balance" localSheetId="8">#REF!</definedName>
    <definedName name="balance" localSheetId="9">#REF!</definedName>
    <definedName name="balance" localSheetId="7">#REF!</definedName>
    <definedName name="balance" localSheetId="10">#REF!</definedName>
    <definedName name="balance" localSheetId="12">#REF!</definedName>
    <definedName name="balance" localSheetId="13">#REF!</definedName>
    <definedName name="balance" localSheetId="11">#REF!</definedName>
    <definedName name="balance" localSheetId="36">#REF!</definedName>
    <definedName name="balance" localSheetId="19">#REF!</definedName>
    <definedName name="balance">#REF!</definedName>
    <definedName name="Balance_sheet__end_of_period" localSheetId="41">#REF!</definedName>
    <definedName name="Balance_sheet__end_of_period" localSheetId="21">#REF!</definedName>
    <definedName name="Balance_sheet__end_of_period" localSheetId="15">#REF!</definedName>
    <definedName name="Balance_sheet__end_of_period" localSheetId="35">#REF!</definedName>
    <definedName name="Balance_sheet__end_of_period" localSheetId="34">#REF!</definedName>
    <definedName name="Balance_sheet__end_of_period" localSheetId="54">#REF!</definedName>
    <definedName name="Balance_sheet__end_of_period" localSheetId="27">#REF!</definedName>
    <definedName name="Balance_sheet__end_of_period" localSheetId="37">#REF!</definedName>
    <definedName name="Balance_sheet__end_of_period" localSheetId="58">#REF!</definedName>
    <definedName name="Balance_sheet__end_of_period" localSheetId="5">#REF!</definedName>
    <definedName name="Balance_sheet__end_of_period" localSheetId="6">#REF!</definedName>
    <definedName name="Balance_sheet__end_of_period" localSheetId="55">#REF!</definedName>
    <definedName name="Balance_sheet__end_of_period" localSheetId="57">#REF!</definedName>
    <definedName name="Balance_sheet__end_of_period" localSheetId="8">#REF!</definedName>
    <definedName name="Balance_sheet__end_of_period" localSheetId="9">#REF!</definedName>
    <definedName name="Balance_sheet__end_of_period" localSheetId="7">#REF!</definedName>
    <definedName name="Balance_sheet__end_of_period" localSheetId="10">#REF!</definedName>
    <definedName name="Balance_sheet__end_of_period" localSheetId="12">#REF!</definedName>
    <definedName name="Balance_sheet__end_of_period" localSheetId="13">#REF!</definedName>
    <definedName name="Balance_sheet__end_of_period" localSheetId="11">#REF!</definedName>
    <definedName name="Balance_sheet__end_of_period" localSheetId="36">#REF!</definedName>
    <definedName name="Balance_sheet__end_of_period" localSheetId="19">#REF!</definedName>
    <definedName name="Balance_sheet__end_of_period">#REF!</definedName>
    <definedName name="balancesheet" localSheetId="41">#REF!</definedName>
    <definedName name="balancesheet" localSheetId="21">#REF!</definedName>
    <definedName name="balancesheet" localSheetId="15">#REF!</definedName>
    <definedName name="balancesheet" localSheetId="35">#REF!</definedName>
    <definedName name="balancesheet" localSheetId="34">#REF!</definedName>
    <definedName name="balancesheet" localSheetId="54">#REF!</definedName>
    <definedName name="balancesheet" localSheetId="27">#REF!</definedName>
    <definedName name="balancesheet" localSheetId="37">#REF!</definedName>
    <definedName name="balancesheet" localSheetId="58">#REF!</definedName>
    <definedName name="balancesheet" localSheetId="5">#REF!</definedName>
    <definedName name="balancesheet" localSheetId="6">#REF!</definedName>
    <definedName name="balancesheet" localSheetId="55">#REF!</definedName>
    <definedName name="balancesheet" localSheetId="57">#REF!</definedName>
    <definedName name="balancesheet" localSheetId="8">#REF!</definedName>
    <definedName name="balancesheet" localSheetId="9">#REF!</definedName>
    <definedName name="balancesheet" localSheetId="7">#REF!</definedName>
    <definedName name="balancesheet" localSheetId="10">#REF!</definedName>
    <definedName name="balancesheet" localSheetId="12">#REF!</definedName>
    <definedName name="balancesheet" localSheetId="13">#REF!</definedName>
    <definedName name="balancesheet" localSheetId="11">#REF!</definedName>
    <definedName name="balancesheet" localSheetId="36">#REF!</definedName>
    <definedName name="balancesheet" localSheetId="19">#REF!</definedName>
    <definedName name="balancesheet">#REF!</definedName>
    <definedName name="bankBaltics" localSheetId="41">#REF!</definedName>
    <definedName name="bankBaltics" localSheetId="21">#REF!</definedName>
    <definedName name="bankBaltics" localSheetId="15">#REF!</definedName>
    <definedName name="bankBaltics" localSheetId="35">#REF!</definedName>
    <definedName name="bankBaltics" localSheetId="34">#REF!</definedName>
    <definedName name="bankBaltics" localSheetId="54">#REF!</definedName>
    <definedName name="bankBaltics" localSheetId="27">#REF!</definedName>
    <definedName name="bankBaltics" localSheetId="37">#REF!</definedName>
    <definedName name="bankBaltics" localSheetId="58">#REF!</definedName>
    <definedName name="bankBaltics" localSheetId="5">#REF!</definedName>
    <definedName name="bankBaltics" localSheetId="6">#REF!</definedName>
    <definedName name="bankBaltics" localSheetId="55">#REF!</definedName>
    <definedName name="bankBaltics" localSheetId="57">#REF!</definedName>
    <definedName name="bankBaltics" localSheetId="8">#REF!</definedName>
    <definedName name="bankBaltics" localSheetId="9">#REF!</definedName>
    <definedName name="bankBaltics" localSheetId="7">#REF!</definedName>
    <definedName name="bankBaltics" localSheetId="10">#REF!</definedName>
    <definedName name="bankBaltics" localSheetId="12">#REF!</definedName>
    <definedName name="bankBaltics" localSheetId="13">#REF!</definedName>
    <definedName name="bankBaltics" localSheetId="11">#REF!</definedName>
    <definedName name="bankBaltics" localSheetId="36">#REF!</definedName>
    <definedName name="bankBaltics" localSheetId="19">#REF!</definedName>
    <definedName name="bankBaltics">#REF!</definedName>
    <definedName name="bankingRussia" localSheetId="41">#REF!</definedName>
    <definedName name="bankingRussia" localSheetId="21">#REF!</definedName>
    <definedName name="bankingRussia" localSheetId="15">#REF!</definedName>
    <definedName name="bankingRussia" localSheetId="35">#REF!</definedName>
    <definedName name="bankingRussia" localSheetId="34">#REF!</definedName>
    <definedName name="bankingRussia" localSheetId="54">#REF!</definedName>
    <definedName name="bankingRussia" localSheetId="27">#REF!</definedName>
    <definedName name="bankingRussia" localSheetId="37">#REF!</definedName>
    <definedName name="bankingRussia" localSheetId="58">#REF!</definedName>
    <definedName name="bankingRussia" localSheetId="5">#REF!</definedName>
    <definedName name="bankingRussia" localSheetId="6">#REF!</definedName>
    <definedName name="bankingRussia" localSheetId="55">#REF!</definedName>
    <definedName name="bankingRussia" localSheetId="57">#REF!</definedName>
    <definedName name="bankingRussia" localSheetId="8">#REF!</definedName>
    <definedName name="bankingRussia" localSheetId="9">#REF!</definedName>
    <definedName name="bankingRussia" localSheetId="7">#REF!</definedName>
    <definedName name="bankingRussia" localSheetId="10">#REF!</definedName>
    <definedName name="bankingRussia" localSheetId="12">#REF!</definedName>
    <definedName name="bankingRussia" localSheetId="13">#REF!</definedName>
    <definedName name="bankingRussia" localSheetId="11">#REF!</definedName>
    <definedName name="bankingRussia" localSheetId="36">#REF!</definedName>
    <definedName name="bankingRussia" localSheetId="19">#REF!</definedName>
    <definedName name="bankingRussia">#REF!</definedName>
    <definedName name="bankPoland" localSheetId="41">#REF!</definedName>
    <definedName name="bankPoland" localSheetId="21">#REF!</definedName>
    <definedName name="bankPoland" localSheetId="15">#REF!</definedName>
    <definedName name="bankPoland" localSheetId="35">#REF!</definedName>
    <definedName name="bankPoland" localSheetId="34">#REF!</definedName>
    <definedName name="bankPoland" localSheetId="54">#REF!</definedName>
    <definedName name="bankPoland" localSheetId="27">#REF!</definedName>
    <definedName name="bankPoland" localSheetId="37">#REF!</definedName>
    <definedName name="bankPoland" localSheetId="58">#REF!</definedName>
    <definedName name="bankPoland" localSheetId="5">#REF!</definedName>
    <definedName name="bankPoland" localSheetId="6">#REF!</definedName>
    <definedName name="bankPoland" localSheetId="55">#REF!</definedName>
    <definedName name="bankPoland" localSheetId="57">#REF!</definedName>
    <definedName name="bankPoland" localSheetId="8">#REF!</definedName>
    <definedName name="bankPoland" localSheetId="9">#REF!</definedName>
    <definedName name="bankPoland" localSheetId="7">#REF!</definedName>
    <definedName name="bankPoland" localSheetId="10">#REF!</definedName>
    <definedName name="bankPoland" localSheetId="12">#REF!</definedName>
    <definedName name="bankPoland" localSheetId="13">#REF!</definedName>
    <definedName name="bankPoland" localSheetId="11">#REF!</definedName>
    <definedName name="bankPoland" localSheetId="36">#REF!</definedName>
    <definedName name="bankPoland" localSheetId="19">#REF!</definedName>
    <definedName name="bankPoland">#REF!</definedName>
    <definedName name="BAtable" localSheetId="41">#REF!</definedName>
    <definedName name="BAtable" localSheetId="21">#REF!</definedName>
    <definedName name="BAtable" localSheetId="15">#REF!</definedName>
    <definedName name="BAtable" localSheetId="35">#REF!</definedName>
    <definedName name="BAtable" localSheetId="34">#REF!</definedName>
    <definedName name="BAtable" localSheetId="54">#REF!</definedName>
    <definedName name="BAtable" localSheetId="27">#REF!</definedName>
    <definedName name="BAtable" localSheetId="37">#REF!</definedName>
    <definedName name="BAtable" localSheetId="58">#REF!</definedName>
    <definedName name="BAtable" localSheetId="5">#REF!</definedName>
    <definedName name="BAtable" localSheetId="6">#REF!</definedName>
    <definedName name="BAtable" localSheetId="55">#REF!</definedName>
    <definedName name="BAtable" localSheetId="57">#REF!</definedName>
    <definedName name="BAtable" localSheetId="8">#REF!</definedName>
    <definedName name="BAtable" localSheetId="9">#REF!</definedName>
    <definedName name="BAtable" localSheetId="7">#REF!</definedName>
    <definedName name="BAtable" localSheetId="10">#REF!</definedName>
    <definedName name="BAtable" localSheetId="12">#REF!</definedName>
    <definedName name="BAtable" localSheetId="13">#REF!</definedName>
    <definedName name="BAtable" localSheetId="11">#REF!</definedName>
    <definedName name="BAtable" localSheetId="36">#REF!</definedName>
    <definedName name="BAtable" localSheetId="19">#REF!</definedName>
    <definedName name="BAtable">#REF!</definedName>
    <definedName name="BB" localSheetId="41">[12]Försäkringar!$AD$2</definedName>
    <definedName name="BB" localSheetId="54">[13]Försäkringar!$AD$2</definedName>
    <definedName name="BB" localSheetId="37">[13]Försäkringar!$AD$2</definedName>
    <definedName name="BB" localSheetId="38">[13]Försäkringar!$AD$2</definedName>
    <definedName name="BB" localSheetId="58">[14]Försäkringar!$AD$2</definedName>
    <definedName name="BB" localSheetId="32">[13]Försäkringar!$AD$2</definedName>
    <definedName name="BB" localSheetId="55">[15]Försäkringar!$AD$2</definedName>
    <definedName name="BB" localSheetId="57">[13]Försäkringar!$AD$2</definedName>
    <definedName name="BB" localSheetId="8">[16]Försäkringar!$AD$2</definedName>
    <definedName name="BB" localSheetId="9">[16]Försäkringar!$AD$2</definedName>
    <definedName name="BB" localSheetId="7">[16]Försäkringar!$AD$2</definedName>
    <definedName name="BB" localSheetId="36">[13]Försäkringar!$AD$2</definedName>
    <definedName name="BB">[12]Försäkringar!$AD$2</definedName>
    <definedName name="Bol" localSheetId="41">'[12]Konto koncern'!$A$6:$A$337</definedName>
    <definedName name="Bol" localSheetId="54">'[13]Konto koncern'!$A$6:$A$337</definedName>
    <definedName name="Bol" localSheetId="37">'[13]Konto koncern'!$A$6:$A$337</definedName>
    <definedName name="Bol" localSheetId="38">'[13]Konto koncern'!$A$6:$A$337</definedName>
    <definedName name="Bol" localSheetId="58">'[14]Konto koncern'!$A$6:$A$337</definedName>
    <definedName name="Bol" localSheetId="32">'[13]Konto koncern'!$A$6:$A$337</definedName>
    <definedName name="Bol" localSheetId="55">'[15]Konto koncern'!$A$6:$A$337</definedName>
    <definedName name="Bol" localSheetId="57">'[13]Konto koncern'!$A$6:$A$337</definedName>
    <definedName name="Bol" localSheetId="8">'[16]Konto koncern'!$A$6:$A$337</definedName>
    <definedName name="Bol" localSheetId="9">'[16]Konto koncern'!$A$6:$A$337</definedName>
    <definedName name="Bol" localSheetId="7">'[16]Konto koncern'!$A$6:$A$337</definedName>
    <definedName name="Bol" localSheetId="36">'[13]Konto koncern'!$A$6:$A$337</definedName>
    <definedName name="Bol">'[12]Konto koncern'!$A$6:$A$337</definedName>
    <definedName name="BPS" localSheetId="41">OFFSET([17]Chart!$Z$11,1,0,COUNTA([17]Chart!$Z$11:$Z$38)-1,1)</definedName>
    <definedName name="BPS" localSheetId="31">OFFSET([18]Chart!$Z$11,1,0,COUNTA([18]Chart!$Z$11:$Z$38)-1,1)</definedName>
    <definedName name="BPS" localSheetId="54">OFFSET([18]Chart!$Z$11,1,0,COUNTA([18]Chart!$Z$11:$Z$38)-1,1)</definedName>
    <definedName name="BPS" localSheetId="37">OFFSET([19]Chart!$Z$11,1,0,COUNTA([19]Chart!$Z$11:$Z$38)-1,1)</definedName>
    <definedName name="BPS" localSheetId="58">OFFSET([20]Chart!$Z$11,1,0,COUNTA([20]Chart!$Z$11:$Z$38)-1,1)</definedName>
    <definedName name="BPS" localSheetId="55">OFFSET([19]Chart!$Z$11,1,0,COUNTA([19]Chart!$Z$11:$Z$38)-1,1)</definedName>
    <definedName name="BPS" localSheetId="57">OFFSET([18]Chart!$Z$11,1,0,COUNTA([18]Chart!$Z$11:$Z$38)-1,1)</definedName>
    <definedName name="BPS" localSheetId="8">OFFSET([21]Chart!$Z$11,1,0,COUNTA([21]Chart!$Z$11:$Z$38)-1,1)</definedName>
    <definedName name="BPS" localSheetId="9">OFFSET([21]Chart!$Z$11,1,0,COUNTA([21]Chart!$Z$11:$Z$38)-1,1)</definedName>
    <definedName name="BPS" localSheetId="7">OFFSET([21]Chart!$Z$11,1,0,COUNTA([21]Chart!$Z$11:$Z$38)-1,1)</definedName>
    <definedName name="BPS" localSheetId="36">OFFSET([19]Chart!$Z$11,1,0,COUNTA([19]Chart!$Z$11:$Z$38)-1,1)</definedName>
    <definedName name="BPS">OFFSET([17]Chart!$Z$11,1,0,COUNTA([17]Chart!$Z$11:$Z$38)-1,1)</definedName>
    <definedName name="BPSVerticalchart" localSheetId="41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1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54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37">IF([19]Chart!$AG$16=1,OFFSET([19]Chart!$Z$11,1,0,COUNTA([19]Chart!$Z$11:$Z$33)-1,1),IF([19]Chart!$AG$16=2,OFFSET([19]Chart!$Z$11,1,0,COUNTA([19]Chart!$Z$11:$Z$38)-1,1),IF([19]Chart!$AG$16=3,OFFSET([19]Chart!$Z$11,1,0,COUNTA([19]Chart!$Z$11:$Z$21)-1,1),IF([19]Chart!$AG$16=4,OFFSET([19]Chart!$Z$11,1,0,COUNTA([19]Chart!$Z$11:$Z$28)-1,1)))))</definedName>
    <definedName name="BPSVerticalchart" localSheetId="58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 localSheetId="55">IF([19]Chart!$AG$16=1,OFFSET([19]Chart!$Z$11,1,0,COUNTA([19]Chart!$Z$11:$Z$33)-1,1),IF([19]Chart!$AG$16=2,OFFSET([19]Chart!$Z$11,1,0,COUNTA([19]Chart!$Z$11:$Z$38)-1,1),IF([19]Chart!$AG$16=3,OFFSET([19]Chart!$Z$11,1,0,COUNTA([19]Chart!$Z$11:$Z$21)-1,1),IF([19]Chart!$AG$16=4,OFFSET([19]Chart!$Z$11,1,0,COUNTA([19]Chart!$Z$11:$Z$28)-1,1)))))</definedName>
    <definedName name="BPSVerticalchart" localSheetId="57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8">IF([21]Chart!$AG$16=1,OFFSET([21]Chart!$Z$11,1,0,COUNTA([21]Chart!$Z$11:$Z$33)-1,1),IF([21]Chart!$AG$16=2,OFFSET([21]Chart!$Z$11,1,0,COUNTA([21]Chart!$Z$11:$Z$38)-1,1),IF([21]Chart!$AG$16=3,OFFSET([21]Chart!$Z$11,1,0,COUNTA([21]Chart!$Z$11:$Z$21)-1,1),IF([21]Chart!$AG$16=4,OFFSET([21]Chart!$Z$11,1,0,COUNTA([21]Chart!$Z$11:$Z$28)-1,1)))))</definedName>
    <definedName name="BPSVerticalchart" localSheetId="9">IF([21]Chart!$AG$16=1,OFFSET([21]Chart!$Z$11,1,0,COUNTA([21]Chart!$Z$11:$Z$33)-1,1),IF([21]Chart!$AG$16=2,OFFSET([21]Chart!$Z$11,1,0,COUNTA([21]Chart!$Z$11:$Z$38)-1,1),IF([21]Chart!$AG$16=3,OFFSET([21]Chart!$Z$11,1,0,COUNTA([21]Chart!$Z$11:$Z$21)-1,1),IF([21]Chart!$AG$16=4,OFFSET([21]Chart!$Z$11,1,0,COUNTA([21]Chart!$Z$11:$Z$28)-1,1)))))</definedName>
    <definedName name="BPSVerticalchart" localSheetId="7">IF([21]Chart!$AG$16=1,OFFSET([21]Chart!$Z$11,1,0,COUNTA([21]Chart!$Z$11:$Z$33)-1,1),IF([21]Chart!$AG$16=2,OFFSET([21]Chart!$Z$11,1,0,COUNTA([21]Chart!$Z$11:$Z$38)-1,1),IF([21]Chart!$AG$16=3,OFFSET([21]Chart!$Z$11,1,0,COUNTA([21]Chart!$Z$11:$Z$21)-1,1),IF([21]Chart!$AG$16=4,OFFSET([21]Chart!$Z$11,1,0,COUNTA([21]Chart!$Z$11:$Z$28)-1,1)))))</definedName>
    <definedName name="BPSVerticalchart" localSheetId="36">IF([19]Chart!$AG$16=1,OFFSET([19]Chart!$Z$11,1,0,COUNTA([19]Chart!$Z$11:$Z$33)-1,1),IF([19]Chart!$AG$16=2,OFFSET([19]Chart!$Z$11,1,0,COUNTA([19]Chart!$Z$11:$Z$38)-1,1),IF([19]Chart!$AG$16=3,OFFSET([19]Chart!$Z$11,1,0,COUNTA([19]Chart!$Z$11:$Z$21)-1,1),IF([19]Chart!$AG$16=4,OFFSET([19]Chart!$Z$11,1,0,COUNTA([19]Chart!$Z$11:$Z$28)-1,1)))))</definedName>
    <definedName name="BPSVerticalchart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usiness" localSheetId="41">#REF!</definedName>
    <definedName name="business" localSheetId="21">#REF!</definedName>
    <definedName name="business" localSheetId="15">#REF!</definedName>
    <definedName name="business" localSheetId="35">#REF!</definedName>
    <definedName name="business" localSheetId="34">#REF!</definedName>
    <definedName name="business" localSheetId="54">#REF!</definedName>
    <definedName name="business" localSheetId="27">#REF!</definedName>
    <definedName name="business" localSheetId="37">#REF!</definedName>
    <definedName name="business" localSheetId="58">#REF!</definedName>
    <definedName name="business" localSheetId="5">#REF!</definedName>
    <definedName name="business" localSheetId="6">#REF!</definedName>
    <definedName name="business" localSheetId="55">#REF!</definedName>
    <definedName name="business" localSheetId="57">#REF!</definedName>
    <definedName name="business" localSheetId="8">#REF!</definedName>
    <definedName name="business" localSheetId="9">#REF!</definedName>
    <definedName name="business" localSheetId="7">#REF!</definedName>
    <definedName name="business" localSheetId="10">#REF!</definedName>
    <definedName name="business" localSheetId="12">#REF!</definedName>
    <definedName name="business" localSheetId="13">#REF!</definedName>
    <definedName name="business" localSheetId="11">#REF!</definedName>
    <definedName name="business" localSheetId="36">#REF!</definedName>
    <definedName name="business" localSheetId="19">#REF!</definedName>
    <definedName name="business">#REF!</definedName>
    <definedName name="cap.adequacy" localSheetId="41">#REF!</definedName>
    <definedName name="cap.adequacy" localSheetId="21">#REF!</definedName>
    <definedName name="cap.adequacy" localSheetId="15">#REF!</definedName>
    <definedName name="cap.adequacy" localSheetId="35">#REF!</definedName>
    <definedName name="cap.adequacy" localSheetId="34">#REF!</definedName>
    <definedName name="cap.adequacy" localSheetId="54">#REF!</definedName>
    <definedName name="cap.adequacy" localSheetId="27">#REF!</definedName>
    <definedName name="cap.adequacy" localSheetId="37">#REF!</definedName>
    <definedName name="cap.adequacy" localSheetId="58">#REF!</definedName>
    <definedName name="cap.adequacy" localSheetId="5">#REF!</definedName>
    <definedName name="cap.adequacy" localSheetId="6">#REF!</definedName>
    <definedName name="cap.adequacy" localSheetId="55">#REF!</definedName>
    <definedName name="cap.adequacy" localSheetId="57">#REF!</definedName>
    <definedName name="cap.adequacy" localSheetId="8">#REF!</definedName>
    <definedName name="cap.adequacy" localSheetId="9">#REF!</definedName>
    <definedName name="cap.adequacy" localSheetId="7">#REF!</definedName>
    <definedName name="cap.adequacy" localSheetId="10">#REF!</definedName>
    <definedName name="cap.adequacy" localSheetId="12">#REF!</definedName>
    <definedName name="cap.adequacy" localSheetId="13">#REF!</definedName>
    <definedName name="cap.adequacy" localSheetId="11">#REF!</definedName>
    <definedName name="cap.adequacy" localSheetId="36">#REF!</definedName>
    <definedName name="cap.adequacy" localSheetId="19">#REF!</definedName>
    <definedName name="cap.adequacy">#REF!</definedName>
    <definedName name="Capital_adequacy" localSheetId="41">#REF!</definedName>
    <definedName name="Capital_adequacy" localSheetId="21">#REF!</definedName>
    <definedName name="Capital_adequacy" localSheetId="15">#REF!</definedName>
    <definedName name="Capital_adequacy" localSheetId="35">#REF!</definedName>
    <definedName name="Capital_adequacy" localSheetId="34">#REF!</definedName>
    <definedName name="Capital_adequacy" localSheetId="54">#REF!</definedName>
    <definedName name="Capital_adequacy" localSheetId="27">#REF!</definedName>
    <definedName name="Capital_adequacy" localSheetId="37">#REF!</definedName>
    <definedName name="Capital_adequacy" localSheetId="58">#REF!</definedName>
    <definedName name="Capital_adequacy" localSheetId="5">#REF!</definedName>
    <definedName name="Capital_adequacy" localSheetId="6">#REF!</definedName>
    <definedName name="Capital_adequacy" localSheetId="55">#REF!</definedName>
    <definedName name="Capital_adequacy" localSheetId="57">#REF!</definedName>
    <definedName name="Capital_adequacy" localSheetId="8">#REF!</definedName>
    <definedName name="Capital_adequacy" localSheetId="9">#REF!</definedName>
    <definedName name="Capital_adequacy" localSheetId="7">#REF!</definedName>
    <definedName name="Capital_adequacy" localSheetId="10">#REF!</definedName>
    <definedName name="Capital_adequacy" localSheetId="12">#REF!</definedName>
    <definedName name="Capital_adequacy" localSheetId="13">#REF!</definedName>
    <definedName name="Capital_adequacy" localSheetId="11">#REF!</definedName>
    <definedName name="Capital_adequacy" localSheetId="36">#REF!</definedName>
    <definedName name="Capital_adequacy" localSheetId="19">#REF!</definedName>
    <definedName name="Capital_adequacy">#REF!</definedName>
    <definedName name="Carol" localSheetId="21">#REF!</definedName>
    <definedName name="Carol" localSheetId="15">#REF!</definedName>
    <definedName name="Carol" localSheetId="54">#REF!</definedName>
    <definedName name="Carol" localSheetId="27">#REF!</definedName>
    <definedName name="Carol" localSheetId="58">#REF!</definedName>
    <definedName name="Carol" localSheetId="55">#REF!</definedName>
    <definedName name="Carol" localSheetId="57">#REF!</definedName>
    <definedName name="Carol" localSheetId="8">#REF!</definedName>
    <definedName name="Carol" localSheetId="9">#REF!</definedName>
    <definedName name="Carol" localSheetId="7">#REF!</definedName>
    <definedName name="Carol" localSheetId="10">#REF!</definedName>
    <definedName name="Carol" localSheetId="12">#REF!</definedName>
    <definedName name="Carol" localSheetId="13">#REF!</definedName>
    <definedName name="Carol" localSheetId="11">#REF!</definedName>
    <definedName name="Carol" localSheetId="19">#REF!</definedName>
    <definedName name="Carol">#REF!</definedName>
    <definedName name="cashflow" localSheetId="41">#REF!</definedName>
    <definedName name="cashflow" localSheetId="21">#REF!</definedName>
    <definedName name="cashflow" localSheetId="15">#REF!</definedName>
    <definedName name="cashflow" localSheetId="35">#REF!</definedName>
    <definedName name="cashflow" localSheetId="34">#REF!</definedName>
    <definedName name="cashflow" localSheetId="54">#REF!</definedName>
    <definedName name="cashflow" localSheetId="27">#REF!</definedName>
    <definedName name="cashflow" localSheetId="37">#REF!</definedName>
    <definedName name="cashflow" localSheetId="58">#REF!</definedName>
    <definedName name="cashflow" localSheetId="5">#REF!</definedName>
    <definedName name="cashflow" localSheetId="6">#REF!</definedName>
    <definedName name="cashflow" localSheetId="55">#REF!</definedName>
    <definedName name="cashflow" localSheetId="57">#REF!</definedName>
    <definedName name="cashflow" localSheetId="8">#REF!</definedName>
    <definedName name="cashflow" localSheetId="9">#REF!</definedName>
    <definedName name="cashflow" localSheetId="7">#REF!</definedName>
    <definedName name="cashflow" localSheetId="10">#REF!</definedName>
    <definedName name="cashflow" localSheetId="12">#REF!</definedName>
    <definedName name="cashflow" localSheetId="13">#REF!</definedName>
    <definedName name="cashflow" localSheetId="11">#REF!</definedName>
    <definedName name="cashflow" localSheetId="36">#REF!</definedName>
    <definedName name="cashflow" localSheetId="19">#REF!</definedName>
    <definedName name="cashflow">#REF!</definedName>
    <definedName name="CIBKeyFig" localSheetId="41">#REF!</definedName>
    <definedName name="CIBKeyFig" localSheetId="21">#REF!</definedName>
    <definedName name="CIBKeyFig" localSheetId="15">#REF!</definedName>
    <definedName name="CIBKeyFig" localSheetId="35">#REF!</definedName>
    <definedName name="CIBKeyFig" localSheetId="34">#REF!</definedName>
    <definedName name="CIBKeyFig" localSheetId="54">#REF!</definedName>
    <definedName name="CIBKeyFig" localSheetId="27">#REF!</definedName>
    <definedName name="CIBKeyFig" localSheetId="37">#REF!</definedName>
    <definedName name="CIBKeyFig" localSheetId="58">#REF!</definedName>
    <definedName name="CIBKeyFig" localSheetId="5">#REF!</definedName>
    <definedName name="CIBKeyFig" localSheetId="6">#REF!</definedName>
    <definedName name="CIBKeyFig" localSheetId="55">#REF!</definedName>
    <definedName name="CIBKeyFig" localSheetId="57">#REF!</definedName>
    <definedName name="CIBKeyFig" localSheetId="8">#REF!</definedName>
    <definedName name="CIBKeyFig" localSheetId="9">#REF!</definedName>
    <definedName name="CIBKeyFig" localSheetId="7">#REF!</definedName>
    <definedName name="CIBKeyFig" localSheetId="10">#REF!</definedName>
    <definedName name="CIBKeyFig" localSheetId="12">#REF!</definedName>
    <definedName name="CIBKeyFig" localSheetId="13">#REF!</definedName>
    <definedName name="CIBKeyFig" localSheetId="11">#REF!</definedName>
    <definedName name="CIBKeyFig" localSheetId="36">#REF!</definedName>
    <definedName name="CIBKeyFig" localSheetId="19">#REF!</definedName>
    <definedName name="CIBKeyFig">#REF!</definedName>
    <definedName name="CIBOP" localSheetId="41">#REF!</definedName>
    <definedName name="CIBOP" localSheetId="21">#REF!</definedName>
    <definedName name="CIBOP" localSheetId="15">#REF!</definedName>
    <definedName name="CIBOP" localSheetId="35">#REF!</definedName>
    <definedName name="CIBOP" localSheetId="34">#REF!</definedName>
    <definedName name="CIBOP" localSheetId="54">#REF!</definedName>
    <definedName name="CIBOP" localSheetId="27">#REF!</definedName>
    <definedName name="CIBOP" localSheetId="37">#REF!</definedName>
    <definedName name="CIBOP" localSheetId="58">#REF!</definedName>
    <definedName name="CIBOP" localSheetId="5">#REF!</definedName>
    <definedName name="CIBOP" localSheetId="6">#REF!</definedName>
    <definedName name="CIBOP" localSheetId="55">#REF!</definedName>
    <definedName name="CIBOP" localSheetId="57">#REF!</definedName>
    <definedName name="CIBOP" localSheetId="8">#REF!</definedName>
    <definedName name="CIBOP" localSheetId="9">#REF!</definedName>
    <definedName name="CIBOP" localSheetId="7">#REF!</definedName>
    <definedName name="CIBOP" localSheetId="10">#REF!</definedName>
    <definedName name="CIBOP" localSheetId="12">#REF!</definedName>
    <definedName name="CIBOP" localSheetId="13">#REF!</definedName>
    <definedName name="CIBOP" localSheetId="11">#REF!</definedName>
    <definedName name="CIBOP" localSheetId="36">#REF!</definedName>
    <definedName name="CIBOP" localSheetId="19">#REF!</definedName>
    <definedName name="CIBOP">#REF!</definedName>
    <definedName name="cmb" localSheetId="41">#REF!</definedName>
    <definedName name="cmb" localSheetId="21">#REF!</definedName>
    <definedName name="cmb" localSheetId="15">#REF!</definedName>
    <definedName name="cmb" localSheetId="35">#REF!</definedName>
    <definedName name="cmb" localSheetId="34">#REF!</definedName>
    <definedName name="cmb" localSheetId="54">#REF!</definedName>
    <definedName name="cmb" localSheetId="27">#REF!</definedName>
    <definedName name="cmb" localSheetId="37">#REF!</definedName>
    <definedName name="cmb" localSheetId="58">#REF!</definedName>
    <definedName name="cmb" localSheetId="5">#REF!</definedName>
    <definedName name="cmb" localSheetId="6">#REF!</definedName>
    <definedName name="cmb" localSheetId="55">#REF!</definedName>
    <definedName name="cmb" localSheetId="57">#REF!</definedName>
    <definedName name="cmb" localSheetId="8">#REF!</definedName>
    <definedName name="cmb" localSheetId="9">#REF!</definedName>
    <definedName name="cmb" localSheetId="7">#REF!</definedName>
    <definedName name="cmb" localSheetId="10">#REF!</definedName>
    <definedName name="cmb" localSheetId="12">#REF!</definedName>
    <definedName name="cmb" localSheetId="13">#REF!</definedName>
    <definedName name="cmb" localSheetId="11">#REF!</definedName>
    <definedName name="cmb" localSheetId="36">#REF!</definedName>
    <definedName name="cmb" localSheetId="19">#REF!</definedName>
    <definedName name="cmb">#REF!</definedName>
    <definedName name="cmb_cmb" localSheetId="41">#REF!</definedName>
    <definedName name="cmb_cmb" localSheetId="21">#REF!</definedName>
    <definedName name="cmb_cmb" localSheetId="15">#REF!</definedName>
    <definedName name="cmb_cmb" localSheetId="35">#REF!</definedName>
    <definedName name="cmb_cmb" localSheetId="34">#REF!</definedName>
    <definedName name="cmb_cmb" localSheetId="54">#REF!</definedName>
    <definedName name="cmb_cmb" localSheetId="27">#REF!</definedName>
    <definedName name="cmb_cmb" localSheetId="37">#REF!</definedName>
    <definedName name="cmb_cmb" localSheetId="58">#REF!</definedName>
    <definedName name="cmb_cmb" localSheetId="5">#REF!</definedName>
    <definedName name="cmb_cmb" localSheetId="6">#REF!</definedName>
    <definedName name="cmb_cmb" localSheetId="55">#REF!</definedName>
    <definedName name="cmb_cmb" localSheetId="57">#REF!</definedName>
    <definedName name="cmb_cmb" localSheetId="8">#REF!</definedName>
    <definedName name="cmb_cmb" localSheetId="9">#REF!</definedName>
    <definedName name="cmb_cmb" localSheetId="7">#REF!</definedName>
    <definedName name="cmb_cmb" localSheetId="10">#REF!</definedName>
    <definedName name="cmb_cmb" localSheetId="12">#REF!</definedName>
    <definedName name="cmb_cmb" localSheetId="13">#REF!</definedName>
    <definedName name="cmb_cmb" localSheetId="11">#REF!</definedName>
    <definedName name="cmb_cmb" localSheetId="36">#REF!</definedName>
    <definedName name="cmb_cmb" localSheetId="19">#REF!</definedName>
    <definedName name="cmb_cmb">#REF!</definedName>
    <definedName name="cmp" localSheetId="41">#REF!</definedName>
    <definedName name="cmp" localSheetId="21">#REF!</definedName>
    <definedName name="cmp" localSheetId="15">#REF!</definedName>
    <definedName name="cmp" localSheetId="35">#REF!</definedName>
    <definedName name="cmp" localSheetId="34">#REF!</definedName>
    <definedName name="cmp" localSheetId="54">#REF!</definedName>
    <definedName name="cmp" localSheetId="27">#REF!</definedName>
    <definedName name="cmp" localSheetId="37">#REF!</definedName>
    <definedName name="cmp" localSheetId="58">#REF!</definedName>
    <definedName name="cmp" localSheetId="5">#REF!</definedName>
    <definedName name="cmp" localSheetId="6">#REF!</definedName>
    <definedName name="cmp" localSheetId="55">#REF!</definedName>
    <definedName name="cmp" localSheetId="57">#REF!</definedName>
    <definedName name="cmp" localSheetId="8">#REF!</definedName>
    <definedName name="cmp" localSheetId="9">#REF!</definedName>
    <definedName name="cmp" localSheetId="7">#REF!</definedName>
    <definedName name="cmp" localSheetId="10">#REF!</definedName>
    <definedName name="cmp" localSheetId="12">#REF!</definedName>
    <definedName name="cmp" localSheetId="13">#REF!</definedName>
    <definedName name="cmp" localSheetId="11">#REF!</definedName>
    <definedName name="cmp" localSheetId="36">#REF!</definedName>
    <definedName name="cmp" localSheetId="19">#REF!</definedName>
    <definedName name="cmp">#REF!</definedName>
    <definedName name="CONS" localSheetId="41">OFFSET('[22]Chart Losses'!$M$7,COUNT('[22]Chart Losses'!$M$7:$M$50)-'[22]Chart Losses'!$H$1,,'[22]Chart Losses'!$H$1)</definedName>
    <definedName name="CONS" localSheetId="31">OFFSET('[23]Chart Losses'!$M$7,COUNT('[23]Chart Losses'!$M$7:$M$50)-'[23]Chart Losses'!$H$1,,'[23]Chart Losses'!$H$1)</definedName>
    <definedName name="CONS" localSheetId="54">OFFSET('[23]Chart Losses'!$M$7,COUNT('[23]Chart Losses'!$M$7:$M$50)-'[23]Chart Losses'!$H$1,,'[23]Chart Losses'!$H$1)</definedName>
    <definedName name="CONS" localSheetId="37">OFFSET('[24]Chart Losses'!$M$7,COUNT('[24]Chart Losses'!$M$7:$M$50)-'[24]Chart Losses'!$H$1,,'[24]Chart Losses'!$H$1)</definedName>
    <definedName name="CONS" localSheetId="58">OFFSET('[25]Chart Losses'!$M$7,COUNT('[25]Chart Losses'!$M$7:$M$50)-'[25]Chart Losses'!$H$1,,'[25]Chart Losses'!$H$1)</definedName>
    <definedName name="CONS" localSheetId="55">OFFSET('[24]Chart Losses'!$M$7,COUNT('[24]Chart Losses'!$M$7:$M$50)-'[24]Chart Losses'!$H$1,,'[24]Chart Losses'!$H$1)</definedName>
    <definedName name="CONS" localSheetId="57">OFFSET('[23]Chart Losses'!$M$7,COUNT('[23]Chart Losses'!$M$7:$M$50)-'[23]Chart Losses'!$H$1,,'[23]Chart Losses'!$H$1)</definedName>
    <definedName name="CONS" localSheetId="8">OFFSET('[26]Chart Losses'!$M$7,COUNT('[26]Chart Losses'!$M$7:$M$50)-'[26]Chart Losses'!$H$1,,'[26]Chart Losses'!$H$1)</definedName>
    <definedName name="CONS" localSheetId="9">OFFSET('[26]Chart Losses'!$M$7,COUNT('[26]Chart Losses'!$M$7:$M$50)-'[26]Chart Losses'!$H$1,,'[26]Chart Losses'!$H$1)</definedName>
    <definedName name="CONS" localSheetId="7">OFFSET('[26]Chart Losses'!$M$7,COUNT('[26]Chart Losses'!$M$7:$M$50)-'[26]Chart Losses'!$H$1,,'[26]Chart Losses'!$H$1)</definedName>
    <definedName name="CONS" localSheetId="36">OFFSET('[24]Chart Losses'!$M$7,COUNT('[24]Chart Losses'!$M$7:$M$50)-'[24]Chart Losses'!$H$1,,'[24]Chart Losses'!$H$1)</definedName>
    <definedName name="CONS">OFFSET('[22]Chart Losses'!$M$7,COUNT('[22]Chart Losses'!$M$7:$M$50)-'[22]Chart Losses'!$H$1,,'[22]Chart Losses'!$H$1)</definedName>
    <definedName name="CORP" localSheetId="41">OFFSET('[22]Chart Losses'!$J$7,COUNT('[22]Chart Losses'!$J$7:$J$50)-'[22]Chart Losses'!$H$1,,'[22]Chart Losses'!$H$1)</definedName>
    <definedName name="CORP" localSheetId="31">OFFSET('[23]Chart Losses'!$J$7,COUNT('[23]Chart Losses'!$J$7:$J$50)-'[23]Chart Losses'!$H$1,,'[23]Chart Losses'!$H$1)</definedName>
    <definedName name="CORP" localSheetId="54">OFFSET('[23]Chart Losses'!$J$7,COUNT('[23]Chart Losses'!$J$7:$J$50)-'[23]Chart Losses'!$H$1,,'[23]Chart Losses'!$H$1)</definedName>
    <definedName name="CORP" localSheetId="37">OFFSET('[24]Chart Losses'!$J$7,COUNT('[24]Chart Losses'!$J$7:$J$50)-'[24]Chart Losses'!$H$1,,'[24]Chart Losses'!$H$1)</definedName>
    <definedName name="CORP" localSheetId="58">OFFSET('[25]Chart Losses'!$J$7,COUNT('[25]Chart Losses'!$J$7:$J$50)-'[25]Chart Losses'!$H$1,,'[25]Chart Losses'!$H$1)</definedName>
    <definedName name="CORP" localSheetId="55">OFFSET('[24]Chart Losses'!$J$7,COUNT('[24]Chart Losses'!$J$7:$J$50)-'[24]Chart Losses'!$H$1,,'[24]Chart Losses'!$H$1)</definedName>
    <definedName name="CORP" localSheetId="57">OFFSET('[23]Chart Losses'!$J$7,COUNT('[23]Chart Losses'!$J$7:$J$50)-'[23]Chart Losses'!$H$1,,'[23]Chart Losses'!$H$1)</definedName>
    <definedName name="CORP" localSheetId="8">OFFSET('[26]Chart Losses'!$J$7,COUNT('[26]Chart Losses'!$J$7:$J$50)-'[26]Chart Losses'!$H$1,,'[26]Chart Losses'!$H$1)</definedName>
    <definedName name="CORP" localSheetId="9">OFFSET('[26]Chart Losses'!$J$7,COUNT('[26]Chart Losses'!$J$7:$J$50)-'[26]Chart Losses'!$H$1,,'[26]Chart Losses'!$H$1)</definedName>
    <definedName name="CORP" localSheetId="7">OFFSET('[26]Chart Losses'!$J$7,COUNT('[26]Chart Losses'!$J$7:$J$50)-'[26]Chart Losses'!$H$1,,'[26]Chart Losses'!$H$1)</definedName>
    <definedName name="CORP" localSheetId="36">OFFSET('[24]Chart Losses'!$J$7,COUNT('[24]Chart Losses'!$J$7:$J$50)-'[24]Chart Losses'!$H$1,,'[24]Chart Losses'!$H$1)</definedName>
    <definedName name="CORP">OFFSET('[22]Chart Losses'!$J$7,COUNT('[22]Chart Losses'!$J$7:$J$50)-'[22]Chart Losses'!$H$1,,'[22]Chart Losses'!$H$1)</definedName>
    <definedName name="corp.inst" localSheetId="41">#REF!</definedName>
    <definedName name="corp.inst" localSheetId="21">#REF!</definedName>
    <definedName name="corp.inst" localSheetId="15">#REF!</definedName>
    <definedName name="corp.inst" localSheetId="35">#REF!</definedName>
    <definedName name="corp.inst" localSheetId="34">#REF!</definedName>
    <definedName name="corp.inst" localSheetId="54">#REF!</definedName>
    <definedName name="corp.inst" localSheetId="27">#REF!</definedName>
    <definedName name="corp.inst" localSheetId="37">#REF!</definedName>
    <definedName name="corp.inst" localSheetId="58">#REF!</definedName>
    <definedName name="corp.inst" localSheetId="5">#REF!</definedName>
    <definedName name="corp.inst" localSheetId="6">#REF!</definedName>
    <definedName name="corp.inst" localSheetId="55">#REF!</definedName>
    <definedName name="corp.inst" localSheetId="57">#REF!</definedName>
    <definedName name="corp.inst" localSheetId="8">#REF!</definedName>
    <definedName name="corp.inst" localSheetId="9">#REF!</definedName>
    <definedName name="corp.inst" localSheetId="7">#REF!</definedName>
    <definedName name="corp.inst" localSheetId="10">#REF!</definedName>
    <definedName name="corp.inst" localSheetId="12">#REF!</definedName>
    <definedName name="corp.inst" localSheetId="13">#REF!</definedName>
    <definedName name="corp.inst" localSheetId="11">#REF!</definedName>
    <definedName name="corp.inst" localSheetId="36">#REF!</definedName>
    <definedName name="corp.inst" localSheetId="19">#REF!</definedName>
    <definedName name="corp.inst">#REF!</definedName>
    <definedName name="corp1" localSheetId="41">#REF!</definedName>
    <definedName name="corp1" localSheetId="21">#REF!</definedName>
    <definedName name="corp1" localSheetId="15">#REF!</definedName>
    <definedName name="corp1" localSheetId="35">#REF!</definedName>
    <definedName name="corp1" localSheetId="34">#REF!</definedName>
    <definedName name="corp1" localSheetId="54">#REF!</definedName>
    <definedName name="corp1" localSheetId="27">#REF!</definedName>
    <definedName name="corp1" localSheetId="37">#REF!</definedName>
    <definedName name="corp1" localSheetId="58">#REF!</definedName>
    <definedName name="corp1" localSheetId="5">#REF!</definedName>
    <definedName name="corp1" localSheetId="6">#REF!</definedName>
    <definedName name="corp1" localSheetId="55">#REF!</definedName>
    <definedName name="corp1" localSheetId="57">#REF!</definedName>
    <definedName name="corp1" localSheetId="8">#REF!</definedName>
    <definedName name="corp1" localSheetId="9">#REF!</definedName>
    <definedName name="corp1" localSheetId="7">#REF!</definedName>
    <definedName name="corp1" localSheetId="10">#REF!</definedName>
    <definedName name="corp1" localSheetId="12">#REF!</definedName>
    <definedName name="corp1" localSheetId="13">#REF!</definedName>
    <definedName name="corp1" localSheetId="11">#REF!</definedName>
    <definedName name="corp1" localSheetId="36">#REF!</definedName>
    <definedName name="corp1" localSheetId="19">#REF!</definedName>
    <definedName name="corp1">#REF!</definedName>
    <definedName name="_xlnm.Criteria" localSheetId="41">#REF!</definedName>
    <definedName name="_xlnm.Criteria" localSheetId="21">#REF!</definedName>
    <definedName name="_xlnm.Criteria" localSheetId="15">#REF!</definedName>
    <definedName name="_xlnm.Criteria" localSheetId="35">#REF!</definedName>
    <definedName name="_xlnm.Criteria" localSheetId="34">#REF!</definedName>
    <definedName name="_xlnm.Criteria" localSheetId="31">#REF!</definedName>
    <definedName name="_xlnm.Criteria" localSheetId="54">#REF!</definedName>
    <definedName name="_xlnm.Criteria" localSheetId="27">#REF!</definedName>
    <definedName name="_xlnm.Criteria" localSheetId="37">#REF!</definedName>
    <definedName name="_xlnm.Criteria" localSheetId="38">#REF!</definedName>
    <definedName name="_xlnm.Criteria" localSheetId="58">#REF!</definedName>
    <definedName name="_xlnm.Criteria" localSheetId="5">#REF!</definedName>
    <definedName name="_xlnm.Criteria" localSheetId="6">#REF!</definedName>
    <definedName name="_xlnm.Criteria" localSheetId="32">#REF!</definedName>
    <definedName name="_xlnm.Criteria" localSheetId="55">#REF!</definedName>
    <definedName name="_xlnm.Criteria" localSheetId="57">#REF!</definedName>
    <definedName name="_xlnm.Criteria" localSheetId="8">#REF!</definedName>
    <definedName name="_xlnm.Criteria" localSheetId="9">#REF!</definedName>
    <definedName name="_xlnm.Criteria" localSheetId="7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1">#REF!</definedName>
    <definedName name="_xlnm.Criteria" localSheetId="36">#REF!</definedName>
    <definedName name="_xlnm.Criteria" localSheetId="19">#REF!</definedName>
    <definedName name="_xlnm.Criteria">#REF!</definedName>
    <definedName name="cru_ytd" localSheetId="41">#REF!</definedName>
    <definedName name="cru_ytd" localSheetId="21">#REF!</definedName>
    <definedName name="cru_ytd" localSheetId="15">#REF!</definedName>
    <definedName name="cru_ytd" localSheetId="35">#REF!</definedName>
    <definedName name="cru_ytd" localSheetId="34">#REF!</definedName>
    <definedName name="cru_ytd" localSheetId="54">#REF!</definedName>
    <definedName name="cru_ytd" localSheetId="27">#REF!</definedName>
    <definedName name="cru_ytd" localSheetId="37">#REF!</definedName>
    <definedName name="cru_ytd" localSheetId="58">#REF!</definedName>
    <definedName name="cru_ytd" localSheetId="5">#REF!</definedName>
    <definedName name="cru_ytd" localSheetId="6">#REF!</definedName>
    <definedName name="cru_ytd" localSheetId="55">#REF!</definedName>
    <definedName name="cru_ytd" localSheetId="57">#REF!</definedName>
    <definedName name="cru_ytd" localSheetId="8">#REF!</definedName>
    <definedName name="cru_ytd" localSheetId="9">#REF!</definedName>
    <definedName name="cru_ytd" localSheetId="7">#REF!</definedName>
    <definedName name="cru_ytd" localSheetId="10">#REF!</definedName>
    <definedName name="cru_ytd" localSheetId="12">#REF!</definedName>
    <definedName name="cru_ytd" localSheetId="13">#REF!</definedName>
    <definedName name="cru_ytd" localSheetId="11">#REF!</definedName>
    <definedName name="cru_ytd" localSheetId="36">#REF!</definedName>
    <definedName name="cru_ytd" localSheetId="19">#REF!</definedName>
    <definedName name="cru_ytd">#REF!</definedName>
    <definedName name="cru_ytd_eng" localSheetId="41">#REF!</definedName>
    <definedName name="cru_ytd_eng" localSheetId="21">#REF!</definedName>
    <definedName name="cru_ytd_eng" localSheetId="15">#REF!</definedName>
    <definedName name="cru_ytd_eng" localSheetId="35">#REF!</definedName>
    <definedName name="cru_ytd_eng" localSheetId="34">#REF!</definedName>
    <definedName name="cru_ytd_eng" localSheetId="54">#REF!</definedName>
    <definedName name="cru_ytd_eng" localSheetId="27">#REF!</definedName>
    <definedName name="cru_ytd_eng" localSheetId="37">#REF!</definedName>
    <definedName name="cru_ytd_eng" localSheetId="58">#REF!</definedName>
    <definedName name="cru_ytd_eng" localSheetId="5">#REF!</definedName>
    <definedName name="cru_ytd_eng" localSheetId="6">#REF!</definedName>
    <definedName name="cru_ytd_eng" localSheetId="55">#REF!</definedName>
    <definedName name="cru_ytd_eng" localSheetId="57">#REF!</definedName>
    <definedName name="cru_ytd_eng" localSheetId="8">#REF!</definedName>
    <definedName name="cru_ytd_eng" localSheetId="9">#REF!</definedName>
    <definedName name="cru_ytd_eng" localSheetId="7">#REF!</definedName>
    <definedName name="cru_ytd_eng" localSheetId="10">#REF!</definedName>
    <definedName name="cru_ytd_eng" localSheetId="12">#REF!</definedName>
    <definedName name="cru_ytd_eng" localSheetId="13">#REF!</definedName>
    <definedName name="cru_ytd_eng" localSheetId="11">#REF!</definedName>
    <definedName name="cru_ytd_eng" localSheetId="36">#REF!</definedName>
    <definedName name="cru_ytd_eng" localSheetId="19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41">#REF!</definedName>
    <definedName name="csNFC_XL_Pensionfunds_Dim11" localSheetId="21">#REF!</definedName>
    <definedName name="csNFC_XL_Pensionfunds_Dim11" localSheetId="15">#REF!</definedName>
    <definedName name="csNFC_XL_Pensionfunds_Dim11" localSheetId="35">#REF!</definedName>
    <definedName name="csNFC_XL_Pensionfunds_Dim11" localSheetId="34">#REF!</definedName>
    <definedName name="csNFC_XL_Pensionfunds_Dim11" localSheetId="54">#REF!</definedName>
    <definedName name="csNFC_XL_Pensionfunds_Dim11" localSheetId="27">#REF!</definedName>
    <definedName name="csNFC_XL_Pensionfunds_Dim11" localSheetId="37">#REF!</definedName>
    <definedName name="csNFC_XL_Pensionfunds_Dim11" localSheetId="58">#REF!</definedName>
    <definedName name="csNFC_XL_Pensionfunds_Dim11" localSheetId="5">#REF!</definedName>
    <definedName name="csNFC_XL_Pensionfunds_Dim11" localSheetId="6">#REF!</definedName>
    <definedName name="csNFC_XL_Pensionfunds_Dim11" localSheetId="55">#REF!</definedName>
    <definedName name="csNFC_XL_Pensionfunds_Dim11" localSheetId="57">#REF!</definedName>
    <definedName name="csNFC_XL_Pensionfunds_Dim11" localSheetId="8">#REF!</definedName>
    <definedName name="csNFC_XL_Pensionfunds_Dim11" localSheetId="9">#REF!</definedName>
    <definedName name="csNFC_XL_Pensionfunds_Dim11" localSheetId="7">#REF!</definedName>
    <definedName name="csNFC_XL_Pensionfunds_Dim11" localSheetId="10">#REF!</definedName>
    <definedName name="csNFC_XL_Pensionfunds_Dim11" localSheetId="12">#REF!</definedName>
    <definedName name="csNFC_XL_Pensionfunds_Dim11" localSheetId="13">#REF!</definedName>
    <definedName name="csNFC_XL_Pensionfunds_Dim11" localSheetId="11">#REF!</definedName>
    <definedName name="csNFC_XL_Pensionfunds_Dim11" localSheetId="36">#REF!</definedName>
    <definedName name="csNFC_XL_Pensionfunds_Dim11" localSheetId="19">#REF!</definedName>
    <definedName name="csNFC_XL_Pensionfunds_Dim11">#REF!</definedName>
    <definedName name="csNFC_XL_Pensionfunds_Dim12">"="</definedName>
    <definedName name="csNFC_XL_PensionfundsAnchor" localSheetId="41">#REF!</definedName>
    <definedName name="csNFC_XL_PensionfundsAnchor" localSheetId="21">#REF!</definedName>
    <definedName name="csNFC_XL_PensionfundsAnchor" localSheetId="15">#REF!</definedName>
    <definedName name="csNFC_XL_PensionfundsAnchor" localSheetId="35">#REF!</definedName>
    <definedName name="csNFC_XL_PensionfundsAnchor" localSheetId="34">#REF!</definedName>
    <definedName name="csNFC_XL_PensionfundsAnchor" localSheetId="54">#REF!</definedName>
    <definedName name="csNFC_XL_PensionfundsAnchor" localSheetId="27">#REF!</definedName>
    <definedName name="csNFC_XL_PensionfundsAnchor" localSheetId="37">#REF!</definedName>
    <definedName name="csNFC_XL_PensionfundsAnchor" localSheetId="58">#REF!</definedName>
    <definedName name="csNFC_XL_PensionfundsAnchor" localSheetId="5">#REF!</definedName>
    <definedName name="csNFC_XL_PensionfundsAnchor" localSheetId="6">#REF!</definedName>
    <definedName name="csNFC_XL_PensionfundsAnchor" localSheetId="55">#REF!</definedName>
    <definedName name="csNFC_XL_PensionfundsAnchor" localSheetId="57">#REF!</definedName>
    <definedName name="csNFC_XL_PensionfundsAnchor" localSheetId="8">#REF!</definedName>
    <definedName name="csNFC_XL_PensionfundsAnchor" localSheetId="9">#REF!</definedName>
    <definedName name="csNFC_XL_PensionfundsAnchor" localSheetId="7">#REF!</definedName>
    <definedName name="csNFC_XL_PensionfundsAnchor" localSheetId="10">#REF!</definedName>
    <definedName name="csNFC_XL_PensionfundsAnchor" localSheetId="12">#REF!</definedName>
    <definedName name="csNFC_XL_PensionfundsAnchor" localSheetId="13">#REF!</definedName>
    <definedName name="csNFC_XL_PensionfundsAnchor" localSheetId="11">#REF!</definedName>
    <definedName name="csNFC_XL_PensionfundsAnchor" localSheetId="36">#REF!</definedName>
    <definedName name="csNFC_XL_PensionfundsAnchor" localSheetId="19">#REF!</definedName>
    <definedName name="csNFC_XL_PensionfundsAnchor">#REF!</definedName>
    <definedName name="csRefreshOnOpen">1</definedName>
    <definedName name="csRefreshOnRotate">1</definedName>
    <definedName name="Currency" localSheetId="41">[27]Factors!$B$13</definedName>
    <definedName name="Currency" localSheetId="54">[28]Factors!$B$13</definedName>
    <definedName name="Currency" localSheetId="37">[28]Factors!$B$13</definedName>
    <definedName name="Currency" localSheetId="38">[28]Factors!$B$13</definedName>
    <definedName name="Currency" localSheetId="58">[29]Factors!$B$13</definedName>
    <definedName name="Currency" localSheetId="32">[28]Factors!$B$13</definedName>
    <definedName name="Currency" localSheetId="55">[30]Factors!$B$13</definedName>
    <definedName name="Currency" localSheetId="57">[28]Factors!$B$13</definedName>
    <definedName name="Currency" localSheetId="8">[31]Factors!$B$13</definedName>
    <definedName name="Currency" localSheetId="9">[31]Factors!$B$13</definedName>
    <definedName name="Currency" localSheetId="7">[31]Factors!$B$13</definedName>
    <definedName name="Currency" localSheetId="36">[28]Factors!$B$13</definedName>
    <definedName name="Currency">[27]Factors!$B$13</definedName>
    <definedName name="cust" localSheetId="41">#REF!</definedName>
    <definedName name="cust" localSheetId="21">#REF!</definedName>
    <definedName name="cust" localSheetId="15">#REF!</definedName>
    <definedName name="cust" localSheetId="35">#REF!</definedName>
    <definedName name="cust" localSheetId="34">#REF!</definedName>
    <definedName name="cust" localSheetId="54">#REF!</definedName>
    <definedName name="cust" localSheetId="27">#REF!</definedName>
    <definedName name="cust" localSheetId="37">#REF!</definedName>
    <definedName name="cust" localSheetId="58">#REF!</definedName>
    <definedName name="cust" localSheetId="5">#REF!</definedName>
    <definedName name="cust" localSheetId="6">#REF!</definedName>
    <definedName name="cust" localSheetId="55">#REF!</definedName>
    <definedName name="cust" localSheetId="57">#REF!</definedName>
    <definedName name="cust" localSheetId="8">#REF!</definedName>
    <definedName name="cust" localSheetId="9">#REF!</definedName>
    <definedName name="cust" localSheetId="7">#REF!</definedName>
    <definedName name="cust" localSheetId="10">#REF!</definedName>
    <definedName name="cust" localSheetId="12">#REF!</definedName>
    <definedName name="cust" localSheetId="13">#REF!</definedName>
    <definedName name="cust" localSheetId="11">#REF!</definedName>
    <definedName name="cust" localSheetId="36">#REF!</definedName>
    <definedName name="cust" localSheetId="19">#REF!</definedName>
    <definedName name="cust">#REF!</definedName>
    <definedName name="cust_segm" localSheetId="41">#REF!</definedName>
    <definedName name="cust_segm" localSheetId="21">#REF!</definedName>
    <definedName name="cust_segm" localSheetId="15">#REF!</definedName>
    <definedName name="cust_segm" localSheetId="35">#REF!</definedName>
    <definedName name="cust_segm" localSheetId="34">#REF!</definedName>
    <definedName name="cust_segm" localSheetId="54">#REF!</definedName>
    <definedName name="cust_segm" localSheetId="27">#REF!</definedName>
    <definedName name="cust_segm" localSheetId="37">#REF!</definedName>
    <definedName name="cust_segm" localSheetId="58">#REF!</definedName>
    <definedName name="cust_segm" localSheetId="5">#REF!</definedName>
    <definedName name="cust_segm" localSheetId="6">#REF!</definedName>
    <definedName name="cust_segm" localSheetId="55">#REF!</definedName>
    <definedName name="cust_segm" localSheetId="57">#REF!</definedName>
    <definedName name="cust_segm" localSheetId="8">#REF!</definedName>
    <definedName name="cust_segm" localSheetId="9">#REF!</definedName>
    <definedName name="cust_segm" localSheetId="7">#REF!</definedName>
    <definedName name="cust_segm" localSheetId="10">#REF!</definedName>
    <definedName name="cust_segm" localSheetId="12">#REF!</definedName>
    <definedName name="cust_segm" localSheetId="13">#REF!</definedName>
    <definedName name="cust_segm" localSheetId="11">#REF!</definedName>
    <definedName name="cust_segm" localSheetId="36">#REF!</definedName>
    <definedName name="cust_segm" localSheetId="19">#REF!</definedName>
    <definedName name="cust_segm">#REF!</definedName>
    <definedName name="DanskMdRapport" localSheetId="41">[32]Månedsrapport!$A$1:$F$103</definedName>
    <definedName name="DanskMdRapport" localSheetId="54">[33]Månedsrapport!$A$1:$F$103</definedName>
    <definedName name="DanskMdRapport" localSheetId="37">[33]Månedsrapport!$A$1:$F$103</definedName>
    <definedName name="DanskMdRapport" localSheetId="38">[33]Månedsrapport!$A$1:$F$103</definedName>
    <definedName name="DanskMdRapport" localSheetId="58">[34]Månedsrapport!$A$1:$F$103</definedName>
    <definedName name="DanskMdRapport" localSheetId="32">[33]Månedsrapport!$A$1:$F$103</definedName>
    <definedName name="DanskMdRapport" localSheetId="55">[35]Månedsrapport!$A$1:$F$103</definedName>
    <definedName name="DanskMdRapport" localSheetId="57">[33]Månedsrapport!$A$1:$F$103</definedName>
    <definedName name="DanskMdRapport" localSheetId="8">[36]Månedsrapport!$A$1:$F$103</definedName>
    <definedName name="DanskMdRapport" localSheetId="9">[36]Månedsrapport!$A$1:$F$103</definedName>
    <definedName name="DanskMdRapport" localSheetId="7">[36]Månedsrapport!$A$1:$F$103</definedName>
    <definedName name="DanskMdRapport" localSheetId="36">[33]Månedsrapport!$A$1:$F$103</definedName>
    <definedName name="DanskMdRapport">[32]Månedsrapport!$A$1:$F$103</definedName>
    <definedName name="data_imp_start" localSheetId="41">[37]Beholdningsdata!#REF!</definedName>
    <definedName name="data_imp_start" localSheetId="35">[37]Beholdningsdata!#REF!</definedName>
    <definedName name="data_imp_start" localSheetId="34">[37]Beholdningsdata!#REF!</definedName>
    <definedName name="data_imp_start" localSheetId="54">[37]Beholdningsdata!#REF!</definedName>
    <definedName name="data_imp_start" localSheetId="37">[37]Beholdningsdata!#REF!</definedName>
    <definedName name="data_imp_start" localSheetId="58">[37]Beholdningsdata!#REF!</definedName>
    <definedName name="data_imp_start" localSheetId="5">[37]Beholdningsdata!#REF!</definedName>
    <definedName name="data_imp_start" localSheetId="6">[37]Beholdningsdata!#REF!</definedName>
    <definedName name="data_imp_start" localSheetId="55">[37]Beholdningsdata!#REF!</definedName>
    <definedName name="data_imp_start" localSheetId="57">[37]Beholdningsdata!#REF!</definedName>
    <definedName name="data_imp_start" localSheetId="8">[37]Beholdningsdata!#REF!</definedName>
    <definedName name="data_imp_start" localSheetId="9">[37]Beholdningsdata!#REF!</definedName>
    <definedName name="data_imp_start" localSheetId="7">[37]Beholdningsdata!#REF!</definedName>
    <definedName name="data_imp_start" localSheetId="36">[37]Beholdningsdata!#REF!</definedName>
    <definedName name="data_imp_start">[37]Beholdningsdata!#REF!</definedName>
    <definedName name="_xlnm.Database" localSheetId="41">#REF!</definedName>
    <definedName name="_xlnm.Database" localSheetId="21">#REF!</definedName>
    <definedName name="_xlnm.Database" localSheetId="15">#REF!</definedName>
    <definedName name="_xlnm.Database" localSheetId="35">#REF!</definedName>
    <definedName name="_xlnm.Database" localSheetId="34">#REF!</definedName>
    <definedName name="_xlnm.Database" localSheetId="31">#REF!</definedName>
    <definedName name="_xlnm.Database" localSheetId="54">#REF!</definedName>
    <definedName name="_xlnm.Database" localSheetId="27">#REF!</definedName>
    <definedName name="_xlnm.Database" localSheetId="37">#REF!</definedName>
    <definedName name="_xlnm.Database" localSheetId="38">#REF!</definedName>
    <definedName name="_xlnm.Database" localSheetId="58">#REF!</definedName>
    <definedName name="_xlnm.Database" localSheetId="5">#REF!</definedName>
    <definedName name="_xlnm.Database" localSheetId="6">#REF!</definedName>
    <definedName name="_xlnm.Database" localSheetId="32">#REF!</definedName>
    <definedName name="_xlnm.Database" localSheetId="55">#REF!</definedName>
    <definedName name="_xlnm.Database" localSheetId="57">#REF!</definedName>
    <definedName name="_xlnm.Database" localSheetId="8">#REF!</definedName>
    <definedName name="_xlnm.Database" localSheetId="9">#REF!</definedName>
    <definedName name="_xlnm.Database" localSheetId="7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1">#REF!</definedName>
    <definedName name="_xlnm.Database" localSheetId="36">#REF!</definedName>
    <definedName name="_xlnm.Database" localSheetId="19">#REF!</definedName>
    <definedName name="_xlnm.Database">#REF!</definedName>
    <definedName name="Date" localSheetId="41">'[38]Input Sheet'!$A$1</definedName>
    <definedName name="Date" localSheetId="54">'[39]Input Sheet'!$A$1</definedName>
    <definedName name="Date" localSheetId="37">'[39]Input Sheet'!$A$1</definedName>
    <definedName name="Date" localSheetId="38">'[39]Input Sheet'!$A$1</definedName>
    <definedName name="Date" localSheetId="58">'[40]Input Sheet'!$A$1</definedName>
    <definedName name="Date" localSheetId="32">'[39]Input Sheet'!$A$1</definedName>
    <definedName name="Date" localSheetId="55">'[41]Input Sheet'!$A$1</definedName>
    <definedName name="Date" localSheetId="57">'[39]Input Sheet'!$A$1</definedName>
    <definedName name="Date" localSheetId="8">'[42]Input Sheet'!$A$1</definedName>
    <definedName name="Date" localSheetId="9">'[42]Input Sheet'!$A$1</definedName>
    <definedName name="Date" localSheetId="7">'[42]Input Sheet'!$A$1</definedName>
    <definedName name="Date" localSheetId="36">'[39]Input Sheet'!$A$1</definedName>
    <definedName name="Date">'[38]Input Sheet'!$A$1</definedName>
    <definedName name="DatoValg" localSheetId="41">[32]HelpSheet!$C$5:$C$16</definedName>
    <definedName name="DatoValg" localSheetId="54">[33]HelpSheet!$C$5:$C$16</definedName>
    <definedName name="DatoValg" localSheetId="37">[33]HelpSheet!$C$5:$C$16</definedName>
    <definedName name="DatoValg" localSheetId="38">[33]HelpSheet!$C$5:$C$16</definedName>
    <definedName name="DatoValg" localSheetId="58">[34]HelpSheet!$C$5:$C$16</definedName>
    <definedName name="DatoValg" localSheetId="32">[33]HelpSheet!$C$5:$C$16</definedName>
    <definedName name="DatoValg" localSheetId="55">[35]HelpSheet!$C$5:$C$16</definedName>
    <definedName name="DatoValg" localSheetId="57">[33]HelpSheet!$C$5:$C$16</definedName>
    <definedName name="DatoValg" localSheetId="8">[36]HelpSheet!$C$5:$C$16</definedName>
    <definedName name="DatoValg" localSheetId="9">[36]HelpSheet!$C$5:$C$16</definedName>
    <definedName name="DatoValg" localSheetId="7">[36]HelpSheet!$C$5:$C$16</definedName>
    <definedName name="DatoValg" localSheetId="36">[33]HelpSheet!$C$5:$C$16</definedName>
    <definedName name="DatoValg">[32]HelpSheet!$C$5:$C$16</definedName>
    <definedName name="DATUM" localSheetId="41">OFFSET('[22]Chart Losses'!$H$7,COUNT('[22]Chart Losses'!$H$7:$H$50)-'[22]Chart Losses'!$H$1,,'[22]Chart Losses'!$H$1)</definedName>
    <definedName name="DATUM" localSheetId="31">OFFSET('[23]Chart Losses'!$H$7,COUNT('[23]Chart Losses'!$H$7:$H$50)-'[23]Chart Losses'!$H$1,,'[23]Chart Losses'!$H$1)</definedName>
    <definedName name="DATUM" localSheetId="54">OFFSET('[23]Chart Losses'!$H$7,COUNT('[23]Chart Losses'!$H$7:$H$50)-'[23]Chart Losses'!$H$1,,'[23]Chart Losses'!$H$1)</definedName>
    <definedName name="DATUM" localSheetId="37">OFFSET('[24]Chart Losses'!$H$7,COUNT('[24]Chart Losses'!$H$7:$H$50)-'[24]Chart Losses'!$H$1,,'[24]Chart Losses'!$H$1)</definedName>
    <definedName name="DATUM" localSheetId="58">OFFSET('[25]Chart Losses'!$H$7,COUNT('[25]Chart Losses'!$H$7:$H$50)-'[25]Chart Losses'!$H$1,,'[25]Chart Losses'!$H$1)</definedName>
    <definedName name="DATUM" localSheetId="55">OFFSET('[24]Chart Losses'!$H$7,COUNT('[24]Chart Losses'!$H$7:$H$50)-'[24]Chart Losses'!$H$1,,'[24]Chart Losses'!$H$1)</definedName>
    <definedName name="DATUM" localSheetId="57">OFFSET('[23]Chart Losses'!$H$7,COUNT('[23]Chart Losses'!$H$7:$H$50)-'[23]Chart Losses'!$H$1,,'[23]Chart Losses'!$H$1)</definedName>
    <definedName name="DATUM" localSheetId="8">OFFSET('[26]Chart Losses'!$H$7,COUNT('[26]Chart Losses'!$H$7:$H$50)-'[26]Chart Losses'!$H$1,,'[26]Chart Losses'!$H$1)</definedName>
    <definedName name="DATUM" localSheetId="9">OFFSET('[26]Chart Losses'!$H$7,COUNT('[26]Chart Losses'!$H$7:$H$50)-'[26]Chart Losses'!$H$1,,'[26]Chart Losses'!$H$1)</definedName>
    <definedName name="DATUM" localSheetId="7">OFFSET('[26]Chart Losses'!$H$7,COUNT('[26]Chart Losses'!$H$7:$H$50)-'[26]Chart Losses'!$H$1,,'[26]Chart Losses'!$H$1)</definedName>
    <definedName name="DATUM" localSheetId="36">OFFSET('[24]Chart Losses'!$H$7,COUNT('[24]Chart Losses'!$H$7:$H$50)-'[24]Chart Losses'!$H$1,,'[24]Chart Losses'!$H$1)</definedName>
    <definedName name="DATUM">OFFSET('[22]Chart Losses'!$H$7,COUNT('[22]Chart Losses'!$H$7:$H$50)-'[22]Chart Losses'!$H$1,,'[22]Chart Losses'!$H$1)</definedName>
    <definedName name="DB" localSheetId="41">'[12]Konto koncern'!$A$3:$O$335</definedName>
    <definedName name="DB" localSheetId="54">'[13]Konto koncern'!$A$3:$O$335</definedName>
    <definedName name="DB" localSheetId="37">'[13]Konto koncern'!$A$3:$O$335</definedName>
    <definedName name="DB" localSheetId="38">'[13]Konto koncern'!$A$3:$O$335</definedName>
    <definedName name="DB" localSheetId="58">'[14]Konto koncern'!$A$3:$O$335</definedName>
    <definedName name="DB" localSheetId="32">'[13]Konto koncern'!$A$3:$O$335</definedName>
    <definedName name="DB" localSheetId="55">'[15]Konto koncern'!$A$3:$O$335</definedName>
    <definedName name="DB" localSheetId="57">'[13]Konto koncern'!$A$3:$O$335</definedName>
    <definedName name="DB" localSheetId="8">'[16]Konto koncern'!$A$3:$O$335</definedName>
    <definedName name="DB" localSheetId="9">'[16]Konto koncern'!$A$3:$O$335</definedName>
    <definedName name="DB" localSheetId="7">'[16]Konto koncern'!$A$3:$O$335</definedName>
    <definedName name="DB" localSheetId="36">'[13]Konto koncern'!$A$3:$O$335</definedName>
    <definedName name="DB">'[12]Konto koncern'!$A$3:$O$335</definedName>
    <definedName name="dddd" localSheetId="41" hidden="1">{#N/A,#N/A,TRUE,"Forside";#N/A,#N/A,TRUE,"Contents";#N/A,#N/A,TRUE,"Opera. income stat.";#N/A,#N/A,TRUE,"Business area ";#N/A,#N/A,TRUE,"Statutory income statem."}</definedName>
    <definedName name="dddd" localSheetId="21" hidden="1">{#N/A,#N/A,TRUE,"Forside";#N/A,#N/A,TRUE,"Contents";#N/A,#N/A,TRUE,"Opera. income stat.";#N/A,#N/A,TRUE,"Business area ";#N/A,#N/A,TRUE,"Statutory income statem."}</definedName>
    <definedName name="dddd" localSheetId="15" hidden="1">{#N/A,#N/A,TRUE,"Forside";#N/A,#N/A,TRUE,"Contents";#N/A,#N/A,TRUE,"Opera. income stat.";#N/A,#N/A,TRUE,"Business area ";#N/A,#N/A,TRUE,"Statutory income statem."}</definedName>
    <definedName name="dddd" localSheetId="35" hidden="1">{#N/A,#N/A,TRUE,"Forside";#N/A,#N/A,TRUE,"Contents";#N/A,#N/A,TRUE,"Opera. income stat.";#N/A,#N/A,TRUE,"Business area ";#N/A,#N/A,TRUE,"Statutory income statem."}</definedName>
    <definedName name="dddd" localSheetId="34" hidden="1">{#N/A,#N/A,TRUE,"Forside";#N/A,#N/A,TRUE,"Contents";#N/A,#N/A,TRUE,"Opera. income stat.";#N/A,#N/A,TRUE,"Business area ";#N/A,#N/A,TRUE,"Statutory income statem."}</definedName>
    <definedName name="dddd" localSheetId="31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27" hidden="1">{#N/A,#N/A,TRUE,"Forside";#N/A,#N/A,TRUE,"Contents";#N/A,#N/A,TRUE,"Opera. income stat.";#N/A,#N/A,TRUE,"Business area ";#N/A,#N/A,TRUE,"Statutory income statem."}</definedName>
    <definedName name="dddd" localSheetId="37" hidden="1">{#N/A,#N/A,TRUE,"Forside";#N/A,#N/A,TRUE,"Contents";#N/A,#N/A,TRUE,"Opera. income stat.";#N/A,#N/A,TRUE,"Business area ";#N/A,#N/A,TRUE,"Statutory income statem."}</definedName>
    <definedName name="dddd" localSheetId="58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55" hidden="1">{#N/A,#N/A,TRUE,"Forside";#N/A,#N/A,TRUE,"Contents";#N/A,#N/A,TRUE,"Opera. income stat.";#N/A,#N/A,TRUE,"Business area ";#N/A,#N/A,TRUE,"Statutory income statem."}</definedName>
    <definedName name="dddd" localSheetId="57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46" hidden="1">{#N/A,#N/A,TRUE,"Forside";#N/A,#N/A,TRUE,"Contents";#N/A,#N/A,TRUE,"Opera. income stat.";#N/A,#N/A,TRUE,"Business area ";#N/A,#N/A,TRUE,"Statutory income statem."}</definedName>
    <definedName name="dddd" localSheetId="42" hidden="1">{#N/A,#N/A,TRUE,"Forside";#N/A,#N/A,TRUE,"Contents";#N/A,#N/A,TRUE,"Opera. income stat.";#N/A,#N/A,TRUE,"Business area ";#N/A,#N/A,TRUE,"Statutory income statem."}</definedName>
    <definedName name="dddd" localSheetId="10" hidden="1">{#N/A,#N/A,TRUE,"Forside";#N/A,#N/A,TRUE,"Contents";#N/A,#N/A,TRUE,"Opera. income stat.";#N/A,#N/A,TRUE,"Business area ";#N/A,#N/A,TRUE,"Statutory income statem."}</definedName>
    <definedName name="dddd" localSheetId="12" hidden="1">{#N/A,#N/A,TRUE,"Forside";#N/A,#N/A,TRUE,"Contents";#N/A,#N/A,TRUE,"Opera. income stat.";#N/A,#N/A,TRUE,"Business area ";#N/A,#N/A,TRUE,"Statutory income statem."}</definedName>
    <definedName name="dddd" localSheetId="13" hidden="1">{#N/A,#N/A,TRUE,"Forside";#N/A,#N/A,TRUE,"Contents";#N/A,#N/A,TRUE,"Opera. income stat.";#N/A,#N/A,TRUE,"Business area ";#N/A,#N/A,TRUE,"Statutory income statem."}</definedName>
    <definedName name="dddd" localSheetId="11" hidden="1">{#N/A,#N/A,TRUE,"Forside";#N/A,#N/A,TRUE,"Contents";#N/A,#N/A,TRUE,"Opera. income stat.";#N/A,#N/A,TRUE,"Business area ";#N/A,#N/A,TRUE,"Statutory income statem."}</definedName>
    <definedName name="dddd" localSheetId="40" hidden="1">{#N/A,#N/A,TRUE,"Forside";#N/A,#N/A,TRUE,"Contents";#N/A,#N/A,TRUE,"Opera. income stat.";#N/A,#N/A,TRUE,"Business area ";#N/A,#N/A,TRUE,"Statutory income statem."}</definedName>
    <definedName name="dddd" localSheetId="36" hidden="1">{#N/A,#N/A,TRUE,"Forside";#N/A,#N/A,TRUE,"Contents";#N/A,#N/A,TRUE,"Opera. income stat.";#N/A,#N/A,TRUE,"Business area ";#N/A,#N/A,TRUE,"Statutory income statem."}</definedName>
    <definedName name="dddd" localSheetId="19" hidden="1">{#N/A,#N/A,TRUE,"Forside";#N/A,#N/A,TRUE,"Contents";#N/A,#N/A,TRUE,"Opera. income stat.";#N/A,#N/A,TRUE,"Business area ";#N/A,#N/A,TRUE,"Statutory income statem."}</definedName>
    <definedName name="dddd" localSheetId="20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41">#REF!</definedName>
    <definedName name="DeafaultedLoans" localSheetId="21">#REF!</definedName>
    <definedName name="DeafaultedLoans" localSheetId="15">#REF!</definedName>
    <definedName name="DeafaultedLoans" localSheetId="35">#REF!</definedName>
    <definedName name="DeafaultedLoans" localSheetId="34">#REF!</definedName>
    <definedName name="DeafaultedLoans" localSheetId="54">#REF!</definedName>
    <definedName name="DeafaultedLoans" localSheetId="27">#REF!</definedName>
    <definedName name="DeafaultedLoans" localSheetId="37">#REF!</definedName>
    <definedName name="DeafaultedLoans" localSheetId="58">#REF!</definedName>
    <definedName name="DeafaultedLoans" localSheetId="5">#REF!</definedName>
    <definedName name="DeafaultedLoans" localSheetId="6">#REF!</definedName>
    <definedName name="DeafaultedLoans" localSheetId="55">#REF!</definedName>
    <definedName name="DeafaultedLoans" localSheetId="57">#REF!</definedName>
    <definedName name="DeafaultedLoans" localSheetId="8">#REF!</definedName>
    <definedName name="DeafaultedLoans" localSheetId="9">#REF!</definedName>
    <definedName name="DeafaultedLoans" localSheetId="7">#REF!</definedName>
    <definedName name="DeafaultedLoans" localSheetId="10">#REF!</definedName>
    <definedName name="DeafaultedLoans" localSheetId="12">#REF!</definedName>
    <definedName name="DeafaultedLoans" localSheetId="13">#REF!</definedName>
    <definedName name="DeafaultedLoans" localSheetId="11">#REF!</definedName>
    <definedName name="DeafaultedLoans" localSheetId="36">#REF!</definedName>
    <definedName name="DeafaultedLoans" localSheetId="19">#REF!</definedName>
    <definedName name="DeafaultedLoans">#REF!</definedName>
    <definedName name="Denmark" localSheetId="41">[43]Sheet1!$C$17</definedName>
    <definedName name="Denmark" localSheetId="54">[44]Sheet1!$C$17</definedName>
    <definedName name="Denmark" localSheetId="37">[44]Sheet1!$C$17</definedName>
    <definedName name="Denmark" localSheetId="38">[44]Sheet1!$C$17</definedName>
    <definedName name="Denmark" localSheetId="58">[45]Sheet1!$C$17</definedName>
    <definedName name="Denmark" localSheetId="32">[44]Sheet1!$C$17</definedName>
    <definedName name="Denmark" localSheetId="55">[46]Sheet1!$C$17</definedName>
    <definedName name="Denmark" localSheetId="57">[44]Sheet1!$C$17</definedName>
    <definedName name="Denmark" localSheetId="8">[47]Sheet1!$C$17</definedName>
    <definedName name="Denmark" localSheetId="9">[47]Sheet1!$C$17</definedName>
    <definedName name="Denmark" localSheetId="7">[47]Sheet1!$C$17</definedName>
    <definedName name="Denmark" localSheetId="36">[44]Sheet1!$C$17</definedName>
    <definedName name="Denmark">[43]Sheet1!$C$17</definedName>
    <definedName name="derivatives" localSheetId="41">#REF!</definedName>
    <definedName name="derivatives" localSheetId="21">#REF!</definedName>
    <definedName name="derivatives" localSheetId="15">#REF!</definedName>
    <definedName name="derivatives" localSheetId="35">#REF!</definedName>
    <definedName name="derivatives" localSheetId="34">#REF!</definedName>
    <definedName name="derivatives" localSheetId="54">#REF!</definedName>
    <definedName name="derivatives" localSheetId="27">#REF!</definedName>
    <definedName name="derivatives" localSheetId="37">#REF!</definedName>
    <definedName name="derivatives" localSheetId="58">#REF!</definedName>
    <definedName name="derivatives" localSheetId="5">#REF!</definedName>
    <definedName name="derivatives" localSheetId="6">#REF!</definedName>
    <definedName name="derivatives" localSheetId="55">#REF!</definedName>
    <definedName name="derivatives" localSheetId="57">#REF!</definedName>
    <definedName name="derivatives" localSheetId="8">#REF!</definedName>
    <definedName name="derivatives" localSheetId="9">#REF!</definedName>
    <definedName name="derivatives" localSheetId="7">#REF!</definedName>
    <definedName name="derivatives" localSheetId="10">#REF!</definedName>
    <definedName name="derivatives" localSheetId="12">#REF!</definedName>
    <definedName name="derivatives" localSheetId="13">#REF!</definedName>
    <definedName name="derivatives" localSheetId="11">#REF!</definedName>
    <definedName name="derivatives" localSheetId="36">#REF!</definedName>
    <definedName name="derivatives" localSheetId="19">#REF!</definedName>
    <definedName name="derivatives">#REF!</definedName>
    <definedName name="DK_DKK_V" localSheetId="41">[43]Sheet1!$C$21</definedName>
    <definedName name="DK_DKK_V" localSheetId="54">[44]Sheet1!$C$21</definedName>
    <definedName name="DK_DKK_V" localSheetId="37">[44]Sheet1!$C$21</definedName>
    <definedName name="DK_DKK_V" localSheetId="38">[44]Sheet1!$C$21</definedName>
    <definedName name="DK_DKK_V" localSheetId="58">[45]Sheet1!$C$21</definedName>
    <definedName name="DK_DKK_V" localSheetId="32">[44]Sheet1!$C$21</definedName>
    <definedName name="DK_DKK_V" localSheetId="55">[46]Sheet1!$C$21</definedName>
    <definedName name="DK_DKK_V" localSheetId="57">[44]Sheet1!$C$21</definedName>
    <definedName name="DK_DKK_V" localSheetId="8">[47]Sheet1!$C$21</definedName>
    <definedName name="DK_DKK_V" localSheetId="9">[47]Sheet1!$C$21</definedName>
    <definedName name="DK_DKK_V" localSheetId="7">[47]Sheet1!$C$21</definedName>
    <definedName name="DK_DKK_V" localSheetId="36">[44]Sheet1!$C$21</definedName>
    <definedName name="DK_DKK_V">[43]Sheet1!$C$21</definedName>
    <definedName name="DK_EURO_V" localSheetId="41">[48]Sheet1!$C$12</definedName>
    <definedName name="DK_EURO_V" localSheetId="54">[49]Sheet1!$C$12</definedName>
    <definedName name="DK_EURO_V" localSheetId="37">[49]Sheet1!$C$12</definedName>
    <definedName name="DK_EURO_V" localSheetId="38">[49]Sheet1!$C$12</definedName>
    <definedName name="DK_EURO_V" localSheetId="58">[50]Sheet1!$C$12</definedName>
    <definedName name="DK_EURO_V" localSheetId="32">[49]Sheet1!$C$12</definedName>
    <definedName name="DK_EURO_V" localSheetId="55">[51]Sheet1!$C$12</definedName>
    <definedName name="DK_EURO_V" localSheetId="57">[49]Sheet1!$C$12</definedName>
    <definedName name="DK_EURO_V" localSheetId="8">[52]Sheet1!$C$12</definedName>
    <definedName name="DK_EURO_V" localSheetId="9">[52]Sheet1!$C$12</definedName>
    <definedName name="DK_EURO_V" localSheetId="7">[52]Sheet1!$C$12</definedName>
    <definedName name="DK_EURO_V" localSheetId="36">[49]Sheet1!$C$12</definedName>
    <definedName name="DK_EURO_V">[48]Sheet1!$C$12</definedName>
    <definedName name="dollarkurs" localSheetId="41">[53]Forecast!$C$182</definedName>
    <definedName name="dollarkurs" localSheetId="54">[54]Forecast!$C$182</definedName>
    <definedName name="dollarkurs" localSheetId="37">[54]Forecast!$C$182</definedName>
    <definedName name="dollarkurs" localSheetId="38">[54]Forecast!$C$182</definedName>
    <definedName name="dollarkurs" localSheetId="58">[55]Forecast!$C$182</definedName>
    <definedName name="dollarkurs" localSheetId="32">[54]Forecast!$C$182</definedName>
    <definedName name="dollarkurs" localSheetId="55">[56]Forecast!$C$182</definedName>
    <definedName name="dollarkurs" localSheetId="57">[54]Forecast!$C$182</definedName>
    <definedName name="dollarkurs" localSheetId="8">[57]Forecast!$C$182</definedName>
    <definedName name="dollarkurs" localSheetId="9">[57]Forecast!$C$182</definedName>
    <definedName name="dollarkurs" localSheetId="7">[57]Forecast!$C$182</definedName>
    <definedName name="dollarkurs" localSheetId="36">[54]Forecast!$C$182</definedName>
    <definedName name="dollarkurs">[53]Forecast!$C$182</definedName>
    <definedName name="EngelskMdRapport" localSheetId="41">[32]Månedsrapport!#REF!</definedName>
    <definedName name="EngelskMdRapport" localSheetId="35">[33]Månedsrapport!#REF!</definedName>
    <definedName name="EngelskMdRapport" localSheetId="34">[33]Månedsrapport!#REF!</definedName>
    <definedName name="EngelskMdRapport" localSheetId="54">[33]Månedsrapport!#REF!</definedName>
    <definedName name="EngelskMdRapport" localSheetId="37">[33]Månedsrapport!#REF!</definedName>
    <definedName name="EngelskMdRapport" localSheetId="58">[34]Månedsrapport!#REF!</definedName>
    <definedName name="EngelskMdRapport" localSheetId="5">[33]Månedsrapport!#REF!</definedName>
    <definedName name="EngelskMdRapport" localSheetId="6">[33]Månedsrapport!#REF!</definedName>
    <definedName name="EngelskMdRapport" localSheetId="55">[35]Månedsrapport!#REF!</definedName>
    <definedName name="EngelskMdRapport" localSheetId="57">[33]Månedsrapport!#REF!</definedName>
    <definedName name="EngelskMdRapport" localSheetId="8">[36]Månedsrapport!#REF!</definedName>
    <definedName name="EngelskMdRapport" localSheetId="9">[36]Månedsrapport!#REF!</definedName>
    <definedName name="EngelskMdRapport" localSheetId="7">[36]Månedsrapport!#REF!</definedName>
    <definedName name="EngelskMdRapport" localSheetId="36">[33]Månedsrapport!#REF!</definedName>
    <definedName name="EngelskMdRapport">[32]Månedsrapport!#REF!</definedName>
    <definedName name="EUR" localSheetId="41">'[58]Budget 2001'!$J$1</definedName>
    <definedName name="EUR" localSheetId="54">'[59]Budget 2001'!$J$1</definedName>
    <definedName name="EUR" localSheetId="37">'[59]Budget 2001'!$J$1</definedName>
    <definedName name="EUR" localSheetId="38">'[59]Budget 2001'!$J$1</definedName>
    <definedName name="EUR" localSheetId="58">'[60]Budget 2001'!$J$1</definedName>
    <definedName name="EUR" localSheetId="32">'[59]Budget 2001'!$J$1</definedName>
    <definedName name="EUR" localSheetId="55">'[61]Budget 2001'!$J$1</definedName>
    <definedName name="EUR" localSheetId="57">'[59]Budget 2001'!$J$1</definedName>
    <definedName name="EUR" localSheetId="8">'[62]Budget 2001'!$J$1</definedName>
    <definedName name="EUR" localSheetId="9">'[62]Budget 2001'!$J$1</definedName>
    <definedName name="EUR" localSheetId="7">'[62]Budget 2001'!$J$1</definedName>
    <definedName name="EUR" localSheetId="36">'[59]Budget 2001'!$J$1</definedName>
    <definedName name="EUR">'[58]Budget 2001'!$J$1</definedName>
    <definedName name="EUR_1.kv." localSheetId="41">#REF!</definedName>
    <definedName name="EUR_1.kv." localSheetId="21">#REF!</definedName>
    <definedName name="EUR_1.kv." localSheetId="15">#REF!</definedName>
    <definedName name="EUR_1.kv." localSheetId="35">#REF!</definedName>
    <definedName name="EUR_1.kv." localSheetId="34">#REF!</definedName>
    <definedName name="EUR_1.kv." localSheetId="54">#REF!</definedName>
    <definedName name="EUR_1.kv." localSheetId="27">#REF!</definedName>
    <definedName name="EUR_1.kv." localSheetId="37">#REF!</definedName>
    <definedName name="EUR_1.kv." localSheetId="58">#REF!</definedName>
    <definedName name="EUR_1.kv." localSheetId="5">#REF!</definedName>
    <definedName name="EUR_1.kv." localSheetId="6">#REF!</definedName>
    <definedName name="EUR_1.kv." localSheetId="55">#REF!</definedName>
    <definedName name="EUR_1.kv." localSheetId="57">#REF!</definedName>
    <definedName name="EUR_1.kv." localSheetId="8">#REF!</definedName>
    <definedName name="EUR_1.kv." localSheetId="9">#REF!</definedName>
    <definedName name="EUR_1.kv." localSheetId="7">#REF!</definedName>
    <definedName name="EUR_1.kv." localSheetId="10">#REF!</definedName>
    <definedName name="EUR_1.kv." localSheetId="12">#REF!</definedName>
    <definedName name="EUR_1.kv." localSheetId="13">#REF!</definedName>
    <definedName name="EUR_1.kv." localSheetId="11">#REF!</definedName>
    <definedName name="EUR_1.kv." localSheetId="36">#REF!</definedName>
    <definedName name="EUR_1.kv." localSheetId="19">#REF!</definedName>
    <definedName name="EUR_1.kv.">#REF!</definedName>
    <definedName name="EUR_2.kv." localSheetId="41">#REF!</definedName>
    <definedName name="EUR_2.kv." localSheetId="21">#REF!</definedName>
    <definedName name="EUR_2.kv." localSheetId="15">#REF!</definedName>
    <definedName name="EUR_2.kv." localSheetId="35">#REF!</definedName>
    <definedName name="EUR_2.kv." localSheetId="34">#REF!</definedName>
    <definedName name="EUR_2.kv." localSheetId="54">#REF!</definedName>
    <definedName name="EUR_2.kv." localSheetId="27">#REF!</definedName>
    <definedName name="EUR_2.kv." localSheetId="37">#REF!</definedName>
    <definedName name="EUR_2.kv." localSheetId="58">#REF!</definedName>
    <definedName name="EUR_2.kv." localSheetId="5">#REF!</definedName>
    <definedName name="EUR_2.kv." localSheetId="6">#REF!</definedName>
    <definedName name="EUR_2.kv." localSheetId="55">#REF!</definedName>
    <definedName name="EUR_2.kv." localSheetId="57">#REF!</definedName>
    <definedName name="EUR_2.kv." localSheetId="8">#REF!</definedName>
    <definedName name="EUR_2.kv." localSheetId="9">#REF!</definedName>
    <definedName name="EUR_2.kv." localSheetId="7">#REF!</definedName>
    <definedName name="EUR_2.kv." localSheetId="10">#REF!</definedName>
    <definedName name="EUR_2.kv." localSheetId="12">#REF!</definedName>
    <definedName name="EUR_2.kv." localSheetId="13">#REF!</definedName>
    <definedName name="EUR_2.kv." localSheetId="11">#REF!</definedName>
    <definedName name="EUR_2.kv." localSheetId="36">#REF!</definedName>
    <definedName name="EUR_2.kv." localSheetId="19">#REF!</definedName>
    <definedName name="EUR_2.kv.">#REF!</definedName>
    <definedName name="EUR_3.kv." localSheetId="41">#REF!</definedName>
    <definedName name="EUR_3.kv." localSheetId="21">#REF!</definedName>
    <definedName name="EUR_3.kv." localSheetId="15">#REF!</definedName>
    <definedName name="EUR_3.kv." localSheetId="35">#REF!</definedName>
    <definedName name="EUR_3.kv." localSheetId="34">#REF!</definedName>
    <definedName name="EUR_3.kv." localSheetId="54">#REF!</definedName>
    <definedName name="EUR_3.kv." localSheetId="27">#REF!</definedName>
    <definedName name="EUR_3.kv." localSheetId="37">#REF!</definedName>
    <definedName name="EUR_3.kv." localSheetId="58">#REF!</definedName>
    <definedName name="EUR_3.kv." localSheetId="5">#REF!</definedName>
    <definedName name="EUR_3.kv." localSheetId="6">#REF!</definedName>
    <definedName name="EUR_3.kv." localSheetId="55">#REF!</definedName>
    <definedName name="EUR_3.kv." localSheetId="57">#REF!</definedName>
    <definedName name="EUR_3.kv." localSheetId="8">#REF!</definedName>
    <definedName name="EUR_3.kv." localSheetId="9">#REF!</definedName>
    <definedName name="EUR_3.kv." localSheetId="7">#REF!</definedName>
    <definedName name="EUR_3.kv." localSheetId="10">#REF!</definedName>
    <definedName name="EUR_3.kv." localSheetId="12">#REF!</definedName>
    <definedName name="EUR_3.kv." localSheetId="13">#REF!</definedName>
    <definedName name="EUR_3.kv." localSheetId="11">#REF!</definedName>
    <definedName name="EUR_3.kv." localSheetId="36">#REF!</definedName>
    <definedName name="EUR_3.kv." localSheetId="19">#REF!</definedName>
    <definedName name="EUR_3.kv.">#REF!</definedName>
    <definedName name="EUR_30.06." localSheetId="41">#REF!</definedName>
    <definedName name="EUR_30.06." localSheetId="21">#REF!</definedName>
    <definedName name="EUR_30.06." localSheetId="15">#REF!</definedName>
    <definedName name="EUR_30.06." localSheetId="35">#REF!</definedName>
    <definedName name="EUR_30.06." localSheetId="34">#REF!</definedName>
    <definedName name="EUR_30.06." localSheetId="54">#REF!</definedName>
    <definedName name="EUR_30.06." localSheetId="27">#REF!</definedName>
    <definedName name="EUR_30.06." localSheetId="37">#REF!</definedName>
    <definedName name="EUR_30.06." localSheetId="58">#REF!</definedName>
    <definedName name="EUR_30.06." localSheetId="5">#REF!</definedName>
    <definedName name="EUR_30.06." localSheetId="6">#REF!</definedName>
    <definedName name="EUR_30.06." localSheetId="55">#REF!</definedName>
    <definedName name="EUR_30.06." localSheetId="57">#REF!</definedName>
    <definedName name="EUR_30.06." localSheetId="8">#REF!</definedName>
    <definedName name="EUR_30.06." localSheetId="9">#REF!</definedName>
    <definedName name="EUR_30.06." localSheetId="7">#REF!</definedName>
    <definedName name="EUR_30.06." localSheetId="10">#REF!</definedName>
    <definedName name="EUR_30.06." localSheetId="12">#REF!</definedName>
    <definedName name="EUR_30.06." localSheetId="13">#REF!</definedName>
    <definedName name="EUR_30.06." localSheetId="11">#REF!</definedName>
    <definedName name="EUR_30.06." localSheetId="36">#REF!</definedName>
    <definedName name="EUR_30.06." localSheetId="19">#REF!</definedName>
    <definedName name="EUR_30.06.">#REF!</definedName>
    <definedName name="EUR_30.09." localSheetId="41">#REF!</definedName>
    <definedName name="EUR_30.09." localSheetId="21">#REF!</definedName>
    <definedName name="EUR_30.09." localSheetId="15">#REF!</definedName>
    <definedName name="EUR_30.09." localSheetId="35">#REF!</definedName>
    <definedName name="EUR_30.09." localSheetId="34">#REF!</definedName>
    <definedName name="EUR_30.09." localSheetId="54">#REF!</definedName>
    <definedName name="EUR_30.09." localSheetId="27">#REF!</definedName>
    <definedName name="EUR_30.09." localSheetId="37">#REF!</definedName>
    <definedName name="EUR_30.09." localSheetId="58">#REF!</definedName>
    <definedName name="EUR_30.09." localSheetId="5">#REF!</definedName>
    <definedName name="EUR_30.09." localSheetId="6">#REF!</definedName>
    <definedName name="EUR_30.09." localSheetId="55">#REF!</definedName>
    <definedName name="EUR_30.09." localSheetId="57">#REF!</definedName>
    <definedName name="EUR_30.09." localSheetId="8">#REF!</definedName>
    <definedName name="EUR_30.09." localSheetId="9">#REF!</definedName>
    <definedName name="EUR_30.09." localSheetId="7">#REF!</definedName>
    <definedName name="EUR_30.09." localSheetId="10">#REF!</definedName>
    <definedName name="EUR_30.09." localSheetId="12">#REF!</definedName>
    <definedName name="EUR_30.09." localSheetId="13">#REF!</definedName>
    <definedName name="EUR_30.09." localSheetId="11">#REF!</definedName>
    <definedName name="EUR_30.09." localSheetId="36">#REF!</definedName>
    <definedName name="EUR_30.09." localSheetId="19">#REF!</definedName>
    <definedName name="EUR_30.09.">#REF!</definedName>
    <definedName name="EUR_31.03." localSheetId="41">#REF!</definedName>
    <definedName name="EUR_31.03." localSheetId="21">#REF!</definedName>
    <definedName name="EUR_31.03." localSheetId="15">#REF!</definedName>
    <definedName name="EUR_31.03." localSheetId="35">#REF!</definedName>
    <definedName name="EUR_31.03." localSheetId="34">#REF!</definedName>
    <definedName name="EUR_31.03." localSheetId="54">#REF!</definedName>
    <definedName name="EUR_31.03." localSheetId="27">#REF!</definedName>
    <definedName name="EUR_31.03." localSheetId="37">#REF!</definedName>
    <definedName name="EUR_31.03." localSheetId="58">#REF!</definedName>
    <definedName name="EUR_31.03." localSheetId="5">#REF!</definedName>
    <definedName name="EUR_31.03." localSheetId="6">#REF!</definedName>
    <definedName name="EUR_31.03." localSheetId="55">#REF!</definedName>
    <definedName name="EUR_31.03." localSheetId="57">#REF!</definedName>
    <definedName name="EUR_31.03." localSheetId="8">#REF!</definedName>
    <definedName name="EUR_31.03." localSheetId="9">#REF!</definedName>
    <definedName name="EUR_31.03." localSheetId="7">#REF!</definedName>
    <definedName name="EUR_31.03." localSheetId="10">#REF!</definedName>
    <definedName name="EUR_31.03." localSheetId="12">#REF!</definedName>
    <definedName name="EUR_31.03." localSheetId="13">#REF!</definedName>
    <definedName name="EUR_31.03." localSheetId="11">#REF!</definedName>
    <definedName name="EUR_31.03." localSheetId="36">#REF!</definedName>
    <definedName name="EUR_31.03." localSheetId="19">#REF!</definedName>
    <definedName name="EUR_31.03.">#REF!</definedName>
    <definedName name="EUR_4.kv." localSheetId="41">#REF!</definedName>
    <definedName name="EUR_4.kv." localSheetId="21">#REF!</definedName>
    <definedName name="EUR_4.kv." localSheetId="15">#REF!</definedName>
    <definedName name="EUR_4.kv." localSheetId="35">#REF!</definedName>
    <definedName name="EUR_4.kv." localSheetId="34">#REF!</definedName>
    <definedName name="EUR_4.kv." localSheetId="54">#REF!</definedName>
    <definedName name="EUR_4.kv." localSheetId="27">#REF!</definedName>
    <definedName name="EUR_4.kv." localSheetId="37">#REF!</definedName>
    <definedName name="EUR_4.kv." localSheetId="58">#REF!</definedName>
    <definedName name="EUR_4.kv." localSheetId="5">#REF!</definedName>
    <definedName name="EUR_4.kv." localSheetId="6">#REF!</definedName>
    <definedName name="EUR_4.kv." localSheetId="55">#REF!</definedName>
    <definedName name="EUR_4.kv." localSheetId="57">#REF!</definedName>
    <definedName name="EUR_4.kv." localSheetId="8">#REF!</definedName>
    <definedName name="EUR_4.kv." localSheetId="9">#REF!</definedName>
    <definedName name="EUR_4.kv." localSheetId="7">#REF!</definedName>
    <definedName name="EUR_4.kv." localSheetId="10">#REF!</definedName>
    <definedName name="EUR_4.kv." localSheetId="12">#REF!</definedName>
    <definedName name="EUR_4.kv." localSheetId="13">#REF!</definedName>
    <definedName name="EUR_4.kv." localSheetId="11">#REF!</definedName>
    <definedName name="EUR_4.kv." localSheetId="36">#REF!</definedName>
    <definedName name="EUR_4.kv." localSheetId="19">#REF!</definedName>
    <definedName name="EUR_4.kv.">#REF!</definedName>
    <definedName name="EUR_Primo" localSheetId="41">#REF!</definedName>
    <definedName name="EUR_Primo" localSheetId="21">#REF!</definedName>
    <definedName name="EUR_Primo" localSheetId="15">#REF!</definedName>
    <definedName name="EUR_Primo" localSheetId="35">#REF!</definedName>
    <definedName name="EUR_Primo" localSheetId="34">#REF!</definedName>
    <definedName name="EUR_Primo" localSheetId="54">#REF!</definedName>
    <definedName name="EUR_Primo" localSheetId="27">#REF!</definedName>
    <definedName name="EUR_Primo" localSheetId="37">#REF!</definedName>
    <definedName name="EUR_Primo" localSheetId="58">#REF!</definedName>
    <definedName name="EUR_Primo" localSheetId="5">#REF!</definedName>
    <definedName name="EUR_Primo" localSheetId="6">#REF!</definedName>
    <definedName name="EUR_Primo" localSheetId="55">#REF!</definedName>
    <definedName name="EUR_Primo" localSheetId="57">#REF!</definedName>
    <definedName name="EUR_Primo" localSheetId="8">#REF!</definedName>
    <definedName name="EUR_Primo" localSheetId="9">#REF!</definedName>
    <definedName name="EUR_Primo" localSheetId="7">#REF!</definedName>
    <definedName name="EUR_Primo" localSheetId="10">#REF!</definedName>
    <definedName name="EUR_Primo" localSheetId="12">#REF!</definedName>
    <definedName name="EUR_Primo" localSheetId="13">#REF!</definedName>
    <definedName name="EUR_Primo" localSheetId="11">#REF!</definedName>
    <definedName name="EUR_Primo" localSheetId="36">#REF!</definedName>
    <definedName name="EUR_Primo" localSheetId="19">#REF!</definedName>
    <definedName name="EUR_Primo">#REF!</definedName>
    <definedName name="EUR_Ultimo" localSheetId="41">#REF!</definedName>
    <definedName name="EUR_Ultimo" localSheetId="21">#REF!</definedName>
    <definedName name="EUR_Ultimo" localSheetId="15">#REF!</definedName>
    <definedName name="EUR_Ultimo" localSheetId="35">#REF!</definedName>
    <definedName name="EUR_Ultimo" localSheetId="34">#REF!</definedName>
    <definedName name="EUR_Ultimo" localSheetId="54">#REF!</definedName>
    <definedName name="EUR_Ultimo" localSheetId="27">#REF!</definedName>
    <definedName name="EUR_Ultimo" localSheetId="37">#REF!</definedName>
    <definedName name="EUR_Ultimo" localSheetId="58">#REF!</definedName>
    <definedName name="EUR_Ultimo" localSheetId="5">#REF!</definedName>
    <definedName name="EUR_Ultimo" localSheetId="6">#REF!</definedName>
    <definedName name="EUR_Ultimo" localSheetId="55">#REF!</definedName>
    <definedName name="EUR_Ultimo" localSheetId="57">#REF!</definedName>
    <definedName name="EUR_Ultimo" localSheetId="8">#REF!</definedName>
    <definedName name="EUR_Ultimo" localSheetId="9">#REF!</definedName>
    <definedName name="EUR_Ultimo" localSheetId="7">#REF!</definedName>
    <definedName name="EUR_Ultimo" localSheetId="10">#REF!</definedName>
    <definedName name="EUR_Ultimo" localSheetId="12">#REF!</definedName>
    <definedName name="EUR_Ultimo" localSheetId="13">#REF!</definedName>
    <definedName name="EUR_Ultimo" localSheetId="11">#REF!</definedName>
    <definedName name="EUR_Ultimo" localSheetId="36">#REF!</definedName>
    <definedName name="EUR_Ultimo" localSheetId="19">#REF!</definedName>
    <definedName name="EUR_Ultimo">#REF!</definedName>
    <definedName name="euro" localSheetId="41">'[63]KF 97-01'!$Q$39</definedName>
    <definedName name="euro" localSheetId="54">'[64]KF 97-01'!$Q$39</definedName>
    <definedName name="euro" localSheetId="37">'[64]KF 97-01'!$Q$39</definedName>
    <definedName name="euro" localSheetId="38">'[64]KF 97-01'!$Q$39</definedName>
    <definedName name="euro" localSheetId="58">'[65]KF 97-01'!$Q$39</definedName>
    <definedName name="euro" localSheetId="32">'[64]KF 97-01'!$Q$39</definedName>
    <definedName name="euro" localSheetId="55">'[66]KF 97-01'!$Q$39</definedName>
    <definedName name="euro" localSheetId="57">'[64]KF 97-01'!$Q$39</definedName>
    <definedName name="euro" localSheetId="8">'[67]KF 97-01'!$Q$39</definedName>
    <definedName name="euro" localSheetId="9">'[67]KF 97-01'!$Q$39</definedName>
    <definedName name="euro" localSheetId="7">'[67]KF 97-01'!$Q$39</definedName>
    <definedName name="euro" localSheetId="36">'[64]KF 97-01'!$Q$39</definedName>
    <definedName name="euro">'[63]KF 97-01'!$Q$39</definedName>
    <definedName name="Euro01" localSheetId="41">[32]Valutakurser!$F$8</definedName>
    <definedName name="Euro01" localSheetId="54">[33]Valutakurser!$F$8</definedName>
    <definedName name="Euro01" localSheetId="37">[33]Valutakurser!$F$8</definedName>
    <definedName name="Euro01" localSheetId="38">[33]Valutakurser!$F$8</definedName>
    <definedName name="Euro01" localSheetId="58">[34]Valutakurser!$F$8</definedName>
    <definedName name="Euro01" localSheetId="32">[33]Valutakurser!$F$8</definedName>
    <definedName name="Euro01" localSheetId="55">[35]Valutakurser!$F$8</definedName>
    <definedName name="Euro01" localSheetId="57">[33]Valutakurser!$F$8</definedName>
    <definedName name="Euro01" localSheetId="8">[36]Valutakurser!$F$8</definedName>
    <definedName name="Euro01" localSheetId="9">[36]Valutakurser!$F$8</definedName>
    <definedName name="Euro01" localSheetId="7">[36]Valutakurser!$F$8</definedName>
    <definedName name="Euro01" localSheetId="36">[33]Valutakurser!$F$8</definedName>
    <definedName name="Euro01">[32]Valutakurser!$F$8</definedName>
    <definedName name="Euro02" localSheetId="41">[32]Valutakurser!$G$8</definedName>
    <definedName name="Euro02" localSheetId="54">[33]Valutakurser!$G$8</definedName>
    <definedName name="Euro02" localSheetId="37">[33]Valutakurser!$G$8</definedName>
    <definedName name="Euro02" localSheetId="38">[33]Valutakurser!$G$8</definedName>
    <definedName name="Euro02" localSheetId="58">[34]Valutakurser!$G$8</definedName>
    <definedName name="Euro02" localSheetId="32">[33]Valutakurser!$G$8</definedName>
    <definedName name="Euro02" localSheetId="55">[35]Valutakurser!$G$8</definedName>
    <definedName name="Euro02" localSheetId="57">[33]Valutakurser!$G$8</definedName>
    <definedName name="Euro02" localSheetId="8">[36]Valutakurser!$G$8</definedName>
    <definedName name="Euro02" localSheetId="9">[36]Valutakurser!$G$8</definedName>
    <definedName name="Euro02" localSheetId="7">[36]Valutakurser!$G$8</definedName>
    <definedName name="Euro02" localSheetId="36">[33]Valutakurser!$G$8</definedName>
    <definedName name="Euro02">[32]Valutakurser!$G$8</definedName>
    <definedName name="Euro03" localSheetId="41">[32]Valutakurser!$H$8</definedName>
    <definedName name="Euro03" localSheetId="54">[33]Valutakurser!$H$8</definedName>
    <definedName name="Euro03" localSheetId="37">[33]Valutakurser!$H$8</definedName>
    <definedName name="Euro03" localSheetId="38">[33]Valutakurser!$H$8</definedName>
    <definedName name="Euro03" localSheetId="58">[34]Valutakurser!$H$8</definedName>
    <definedName name="Euro03" localSheetId="32">[33]Valutakurser!$H$8</definedName>
    <definedName name="Euro03" localSheetId="55">[35]Valutakurser!$H$8</definedName>
    <definedName name="Euro03" localSheetId="57">[33]Valutakurser!$H$8</definedName>
    <definedName name="Euro03" localSheetId="8">[36]Valutakurser!$H$8</definedName>
    <definedName name="Euro03" localSheetId="9">[36]Valutakurser!$H$8</definedName>
    <definedName name="Euro03" localSheetId="7">[36]Valutakurser!$H$8</definedName>
    <definedName name="Euro03" localSheetId="36">[33]Valutakurser!$H$8</definedName>
    <definedName name="Euro03">[32]Valutakurser!$H$8</definedName>
    <definedName name="Euro04" localSheetId="41">[32]Valutakurser!$I$8</definedName>
    <definedName name="Euro04" localSheetId="54">[33]Valutakurser!$I$8</definedName>
    <definedName name="Euro04" localSheetId="37">[33]Valutakurser!$I$8</definedName>
    <definedName name="Euro04" localSheetId="38">[33]Valutakurser!$I$8</definedName>
    <definedName name="Euro04" localSheetId="58">[34]Valutakurser!$I$8</definedName>
    <definedName name="Euro04" localSheetId="32">[33]Valutakurser!$I$8</definedName>
    <definedName name="Euro04" localSheetId="55">[35]Valutakurser!$I$8</definedName>
    <definedName name="Euro04" localSheetId="57">[33]Valutakurser!$I$8</definedName>
    <definedName name="Euro04" localSheetId="8">[36]Valutakurser!$I$8</definedName>
    <definedName name="Euro04" localSheetId="9">[36]Valutakurser!$I$8</definedName>
    <definedName name="Euro04" localSheetId="7">[36]Valutakurser!$I$8</definedName>
    <definedName name="Euro04" localSheetId="36">[33]Valutakurser!$I$8</definedName>
    <definedName name="Euro04">[32]Valutakurser!$I$8</definedName>
    <definedName name="Euro05" localSheetId="41">[32]Valutakurser!$J$8</definedName>
    <definedName name="Euro05" localSheetId="54">[33]Valutakurser!$J$8</definedName>
    <definedName name="Euro05" localSheetId="37">[33]Valutakurser!$J$8</definedName>
    <definedName name="Euro05" localSheetId="38">[33]Valutakurser!$J$8</definedName>
    <definedName name="Euro05" localSheetId="58">[34]Valutakurser!$J$8</definedName>
    <definedName name="Euro05" localSheetId="32">[33]Valutakurser!$J$8</definedName>
    <definedName name="Euro05" localSheetId="55">[35]Valutakurser!$J$8</definedName>
    <definedName name="Euro05" localSheetId="57">[33]Valutakurser!$J$8</definedName>
    <definedName name="Euro05" localSheetId="8">[36]Valutakurser!$J$8</definedName>
    <definedName name="Euro05" localSheetId="9">[36]Valutakurser!$J$8</definedName>
    <definedName name="Euro05" localSheetId="7">[36]Valutakurser!$J$8</definedName>
    <definedName name="Euro05" localSheetId="36">[33]Valutakurser!$J$8</definedName>
    <definedName name="Euro05">[32]Valutakurser!$J$8</definedName>
    <definedName name="Euro06" localSheetId="41">[32]Valutakurser!$K$8</definedName>
    <definedName name="Euro06" localSheetId="54">[33]Valutakurser!$K$8</definedName>
    <definedName name="Euro06" localSheetId="37">[33]Valutakurser!$K$8</definedName>
    <definedName name="Euro06" localSheetId="38">[33]Valutakurser!$K$8</definedName>
    <definedName name="Euro06" localSheetId="58">[34]Valutakurser!$K$8</definedName>
    <definedName name="Euro06" localSheetId="32">[33]Valutakurser!$K$8</definedName>
    <definedName name="Euro06" localSheetId="55">[35]Valutakurser!$K$8</definedName>
    <definedName name="Euro06" localSheetId="57">[33]Valutakurser!$K$8</definedName>
    <definedName name="Euro06" localSheetId="8">[36]Valutakurser!$K$8</definedName>
    <definedName name="Euro06" localSheetId="9">[36]Valutakurser!$K$8</definedName>
    <definedName name="Euro06" localSheetId="7">[36]Valutakurser!$K$8</definedName>
    <definedName name="Euro06" localSheetId="36">[33]Valutakurser!$K$8</definedName>
    <definedName name="Euro06">[32]Valutakurser!$K$8</definedName>
    <definedName name="Euro07" localSheetId="41">[32]Valutakurser!$L$8</definedName>
    <definedName name="Euro07" localSheetId="54">[33]Valutakurser!$L$8</definedName>
    <definedName name="Euro07" localSheetId="37">[33]Valutakurser!$L$8</definedName>
    <definedName name="Euro07" localSheetId="38">[33]Valutakurser!$L$8</definedName>
    <definedName name="Euro07" localSheetId="58">[34]Valutakurser!$L$8</definedName>
    <definedName name="Euro07" localSheetId="32">[33]Valutakurser!$L$8</definedName>
    <definedName name="Euro07" localSheetId="55">[35]Valutakurser!$L$8</definedName>
    <definedName name="Euro07" localSheetId="57">[33]Valutakurser!$L$8</definedName>
    <definedName name="Euro07" localSheetId="8">[36]Valutakurser!$L$8</definedName>
    <definedName name="Euro07" localSheetId="9">[36]Valutakurser!$L$8</definedName>
    <definedName name="Euro07" localSheetId="7">[36]Valutakurser!$L$8</definedName>
    <definedName name="Euro07" localSheetId="36">[33]Valutakurser!$L$8</definedName>
    <definedName name="Euro07">[32]Valutakurser!$L$8</definedName>
    <definedName name="Euro08" localSheetId="41">[32]Valutakurser!$M$8</definedName>
    <definedName name="Euro08" localSheetId="54">[33]Valutakurser!$M$8</definedName>
    <definedName name="Euro08" localSheetId="37">[33]Valutakurser!$M$8</definedName>
    <definedName name="Euro08" localSheetId="38">[33]Valutakurser!$M$8</definedName>
    <definedName name="Euro08" localSheetId="58">[34]Valutakurser!$M$8</definedName>
    <definedName name="Euro08" localSheetId="32">[33]Valutakurser!$M$8</definedName>
    <definedName name="Euro08" localSheetId="55">[35]Valutakurser!$M$8</definedName>
    <definedName name="Euro08" localSheetId="57">[33]Valutakurser!$M$8</definedName>
    <definedName name="Euro08" localSheetId="8">[36]Valutakurser!$M$8</definedName>
    <definedName name="Euro08" localSheetId="9">[36]Valutakurser!$M$8</definedName>
    <definedName name="Euro08" localSheetId="7">[36]Valutakurser!$M$8</definedName>
    <definedName name="Euro08" localSheetId="36">[33]Valutakurser!$M$8</definedName>
    <definedName name="Euro08">[32]Valutakurser!$M$8</definedName>
    <definedName name="Euro09" localSheetId="41">[32]Valutakurser!$N$8</definedName>
    <definedName name="Euro09" localSheetId="54">[33]Valutakurser!$N$8</definedName>
    <definedName name="Euro09" localSheetId="37">[33]Valutakurser!$N$8</definedName>
    <definedName name="Euro09" localSheetId="38">[33]Valutakurser!$N$8</definedName>
    <definedName name="Euro09" localSheetId="58">[34]Valutakurser!$N$8</definedName>
    <definedName name="Euro09" localSheetId="32">[33]Valutakurser!$N$8</definedName>
    <definedName name="Euro09" localSheetId="55">[35]Valutakurser!$N$8</definedName>
    <definedName name="Euro09" localSheetId="57">[33]Valutakurser!$N$8</definedName>
    <definedName name="Euro09" localSheetId="8">[36]Valutakurser!$N$8</definedName>
    <definedName name="Euro09" localSheetId="9">[36]Valutakurser!$N$8</definedName>
    <definedName name="Euro09" localSheetId="7">[36]Valutakurser!$N$8</definedName>
    <definedName name="Euro09" localSheetId="36">[33]Valutakurser!$N$8</definedName>
    <definedName name="Euro09">[32]Valutakurser!$N$8</definedName>
    <definedName name="Euro10" localSheetId="41">[32]Valutakurser!$O$8</definedName>
    <definedName name="Euro10" localSheetId="54">[33]Valutakurser!$O$8</definedName>
    <definedName name="Euro10" localSheetId="37">[33]Valutakurser!$O$8</definedName>
    <definedName name="Euro10" localSheetId="38">[33]Valutakurser!$O$8</definedName>
    <definedName name="Euro10" localSheetId="58">[34]Valutakurser!$O$8</definedName>
    <definedName name="Euro10" localSheetId="32">[33]Valutakurser!$O$8</definedName>
    <definedName name="Euro10" localSheetId="55">[35]Valutakurser!$O$8</definedName>
    <definedName name="Euro10" localSheetId="57">[33]Valutakurser!$O$8</definedName>
    <definedName name="Euro10" localSheetId="8">[36]Valutakurser!$O$8</definedName>
    <definedName name="Euro10" localSheetId="9">[36]Valutakurser!$O$8</definedName>
    <definedName name="Euro10" localSheetId="7">[36]Valutakurser!$O$8</definedName>
    <definedName name="Euro10" localSheetId="36">[33]Valutakurser!$O$8</definedName>
    <definedName name="Euro10">[32]Valutakurser!$O$8</definedName>
    <definedName name="Euro11" localSheetId="41">[32]Valutakurser!$P$8</definedName>
    <definedName name="Euro11" localSheetId="54">[33]Valutakurser!$P$8</definedName>
    <definedName name="Euro11" localSheetId="37">[33]Valutakurser!$P$8</definedName>
    <definedName name="Euro11" localSheetId="38">[33]Valutakurser!$P$8</definedName>
    <definedName name="Euro11" localSheetId="58">[34]Valutakurser!$P$8</definedName>
    <definedName name="Euro11" localSheetId="32">[33]Valutakurser!$P$8</definedName>
    <definedName name="Euro11" localSheetId="55">[35]Valutakurser!$P$8</definedName>
    <definedName name="Euro11" localSheetId="57">[33]Valutakurser!$P$8</definedName>
    <definedName name="Euro11" localSheetId="8">[36]Valutakurser!$P$8</definedName>
    <definedName name="Euro11" localSheetId="9">[36]Valutakurser!$P$8</definedName>
    <definedName name="Euro11" localSheetId="7">[36]Valutakurser!$P$8</definedName>
    <definedName name="Euro11" localSheetId="36">[33]Valutakurser!$P$8</definedName>
    <definedName name="Euro11">[32]Valutakurser!$P$8</definedName>
    <definedName name="Euro12" localSheetId="41">[32]Valutakurser!$Q$8</definedName>
    <definedName name="Euro12" localSheetId="54">[33]Valutakurser!$Q$8</definedName>
    <definedName name="Euro12" localSheetId="37">[33]Valutakurser!$Q$8</definedName>
    <definedName name="Euro12" localSheetId="38">[33]Valutakurser!$Q$8</definedName>
    <definedName name="Euro12" localSheetId="58">[34]Valutakurser!$Q$8</definedName>
    <definedName name="Euro12" localSheetId="32">[33]Valutakurser!$Q$8</definedName>
    <definedName name="Euro12" localSheetId="55">[35]Valutakurser!$Q$8</definedName>
    <definedName name="Euro12" localSheetId="57">[33]Valutakurser!$Q$8</definedName>
    <definedName name="Euro12" localSheetId="8">[36]Valutakurser!$Q$8</definedName>
    <definedName name="Euro12" localSheetId="9">[36]Valutakurser!$Q$8</definedName>
    <definedName name="Euro12" localSheetId="7">[36]Valutakurser!$Q$8</definedName>
    <definedName name="Euro12" localSheetId="36">[33]Valutakurser!$Q$8</definedName>
    <definedName name="Euro12">[32]Valutakurser!$Q$8</definedName>
    <definedName name="EuroBeregnet" localSheetId="41">[32]Investment_assets!$C$47:$AX$55</definedName>
    <definedName name="EuroBeregnet" localSheetId="54">[33]Investment_assets!$C$47:$AX$55</definedName>
    <definedName name="EuroBeregnet" localSheetId="37">[33]Investment_assets!$C$47:$AX$55</definedName>
    <definedName name="EuroBeregnet" localSheetId="38">[33]Investment_assets!$C$47:$AX$55</definedName>
    <definedName name="EuroBeregnet" localSheetId="58">[34]Investment_assets!$C$47:$AX$55</definedName>
    <definedName name="EuroBeregnet" localSheetId="32">[33]Investment_assets!$C$47:$AX$55</definedName>
    <definedName name="EuroBeregnet" localSheetId="55">[35]Investment_assets!$C$47:$AX$55</definedName>
    <definedName name="EuroBeregnet" localSheetId="57">[33]Investment_assets!$C$47:$AX$55</definedName>
    <definedName name="EuroBeregnet" localSheetId="8">[36]Investment_assets!$C$47:$AX$55</definedName>
    <definedName name="EuroBeregnet" localSheetId="9">[36]Investment_assets!$C$47:$AX$55</definedName>
    <definedName name="EuroBeregnet" localSheetId="7">[36]Investment_assets!$C$47:$AX$55</definedName>
    <definedName name="EuroBeregnet" localSheetId="36">[33]Investment_assets!$C$47:$AX$55</definedName>
    <definedName name="EuroBeregnet">[32]Investment_assets!$C$47:$AX$55</definedName>
    <definedName name="EuroKurs1" localSheetId="41">[32]HelpSheet!$G$21</definedName>
    <definedName name="EuroKurs1" localSheetId="54">[33]HelpSheet!$G$21</definedName>
    <definedName name="EuroKurs1" localSheetId="37">[33]HelpSheet!$G$21</definedName>
    <definedName name="EuroKurs1" localSheetId="38">[33]HelpSheet!$G$21</definedName>
    <definedName name="EuroKurs1" localSheetId="58">[34]HelpSheet!$G$21</definedName>
    <definedName name="EuroKurs1" localSheetId="32">[33]HelpSheet!$G$21</definedName>
    <definedName name="EuroKurs1" localSheetId="55">[35]HelpSheet!$G$21</definedName>
    <definedName name="EuroKurs1" localSheetId="57">[33]HelpSheet!$G$21</definedName>
    <definedName name="EuroKurs1" localSheetId="8">[36]HelpSheet!$G$21</definedName>
    <definedName name="EuroKurs1" localSheetId="9">[36]HelpSheet!$G$21</definedName>
    <definedName name="EuroKurs1" localSheetId="7">[36]HelpSheet!$G$21</definedName>
    <definedName name="EuroKurs1" localSheetId="36">[33]HelpSheet!$G$21</definedName>
    <definedName name="EuroKurs1">[32]HelpSheet!$G$21</definedName>
    <definedName name="EuroKurs2" localSheetId="41">[32]HelpSheet!$G$23</definedName>
    <definedName name="EuroKurs2" localSheetId="54">[33]HelpSheet!$G$23</definedName>
    <definedName name="EuroKurs2" localSheetId="37">[33]HelpSheet!$G$23</definedName>
    <definedName name="EuroKurs2" localSheetId="38">[33]HelpSheet!$G$23</definedName>
    <definedName name="EuroKurs2" localSheetId="58">[34]HelpSheet!$G$23</definedName>
    <definedName name="EuroKurs2" localSheetId="32">[33]HelpSheet!$G$23</definedName>
    <definedName name="EuroKurs2" localSheetId="55">[35]HelpSheet!$G$23</definedName>
    <definedName name="EuroKurs2" localSheetId="57">[33]HelpSheet!$G$23</definedName>
    <definedName name="EuroKurs2" localSheetId="8">[36]HelpSheet!$G$23</definedName>
    <definedName name="EuroKurs2" localSheetId="9">[36]HelpSheet!$G$23</definedName>
    <definedName name="EuroKurs2" localSheetId="7">[36]HelpSheet!$G$23</definedName>
    <definedName name="EuroKurs2" localSheetId="36">[33]HelpSheet!$G$23</definedName>
    <definedName name="EuroKurs2">[32]HelpSheet!$G$23</definedName>
    <definedName name="EuroKurs3" localSheetId="41">[32]HelpSheet!$G$25</definedName>
    <definedName name="EuroKurs3" localSheetId="54">[33]HelpSheet!$G$25</definedName>
    <definedName name="EuroKurs3" localSheetId="37">[33]HelpSheet!$G$25</definedName>
    <definedName name="EuroKurs3" localSheetId="38">[33]HelpSheet!$G$25</definedName>
    <definedName name="EuroKurs3" localSheetId="58">[34]HelpSheet!$G$25</definedName>
    <definedName name="EuroKurs3" localSheetId="32">[33]HelpSheet!$G$25</definedName>
    <definedName name="EuroKurs3" localSheetId="55">[35]HelpSheet!$G$25</definedName>
    <definedName name="EuroKurs3" localSheetId="57">[33]HelpSheet!$G$25</definedName>
    <definedName name="EuroKurs3" localSheetId="8">[36]HelpSheet!$G$25</definedName>
    <definedName name="EuroKurs3" localSheetId="9">[36]HelpSheet!$G$25</definedName>
    <definedName name="EuroKurs3" localSheetId="7">[36]HelpSheet!$G$25</definedName>
    <definedName name="EuroKurs3" localSheetId="36">[33]HelpSheet!$G$25</definedName>
    <definedName name="EuroKurs3">[32]HelpSheet!$G$25</definedName>
    <definedName name="EuroLastYear" localSheetId="41">[32]Valutakurser!$E$8</definedName>
    <definedName name="EuroLastYear" localSheetId="54">[33]Valutakurser!$E$8</definedName>
    <definedName name="EuroLastYear" localSheetId="37">[33]Valutakurser!$E$8</definedName>
    <definedName name="EuroLastYear" localSheetId="38">[33]Valutakurser!$E$8</definedName>
    <definedName name="EuroLastYear" localSheetId="58">[34]Valutakurser!$E$8</definedName>
    <definedName name="EuroLastYear" localSheetId="32">[33]Valutakurser!$E$8</definedName>
    <definedName name="EuroLastYear" localSheetId="55">[35]Valutakurser!$E$8</definedName>
    <definedName name="EuroLastYear" localSheetId="57">[33]Valutakurser!$E$8</definedName>
    <definedName name="EuroLastYear" localSheetId="8">[36]Valutakurser!$E$8</definedName>
    <definedName name="EuroLastYear" localSheetId="9">[36]Valutakurser!$E$8</definedName>
    <definedName name="EuroLastYear" localSheetId="7">[36]Valutakurser!$E$8</definedName>
    <definedName name="EuroLastYear" localSheetId="36">[33]Valutakurser!$E$8</definedName>
    <definedName name="EuroLastYear">[32]Valutakurser!$E$8</definedName>
    <definedName name="Exch.rate" localSheetId="41">'[68]LTS&amp;L'!$I$5</definedName>
    <definedName name="Exch.rate" localSheetId="54">'[69]LTS&amp;L'!$I$5</definedName>
    <definedName name="Exch.rate" localSheetId="37">'[69]LTS&amp;L'!$I$5</definedName>
    <definedName name="Exch.rate" localSheetId="38">'[69]LTS&amp;L'!$I$5</definedName>
    <definedName name="Exch.rate" localSheetId="58">'[70]LTS&amp;L'!$I$5</definedName>
    <definedName name="Exch.rate" localSheetId="32">'[69]LTS&amp;L'!$I$5</definedName>
    <definedName name="Exch.rate" localSheetId="55">'[71]LTS&amp;L'!$I$5</definedName>
    <definedName name="Exch.rate" localSheetId="57">'[69]LTS&amp;L'!$I$5</definedName>
    <definedName name="Exch.rate" localSheetId="8">'[72]LTS&amp;L'!$I$5</definedName>
    <definedName name="Exch.rate" localSheetId="9">'[72]LTS&amp;L'!$I$5</definedName>
    <definedName name="Exch.rate" localSheetId="7">'[72]LTS&amp;L'!$I$5</definedName>
    <definedName name="Exch.rate" localSheetId="36">'[69]LTS&amp;L'!$I$5</definedName>
    <definedName name="Exch.rate">'[68]LTS&amp;L'!$I$5</definedName>
    <definedName name="exchange" localSheetId="41">#REF!</definedName>
    <definedName name="exchange" localSheetId="21">#REF!</definedName>
    <definedName name="exchange" localSheetId="15">#REF!</definedName>
    <definedName name="exchange" localSheetId="35">#REF!</definedName>
    <definedName name="exchange" localSheetId="34">#REF!</definedName>
    <definedName name="exchange" localSheetId="54">#REF!</definedName>
    <definedName name="exchange" localSheetId="27">#REF!</definedName>
    <definedName name="exchange" localSheetId="37">#REF!</definedName>
    <definedName name="exchange" localSheetId="58">#REF!</definedName>
    <definedName name="exchange" localSheetId="5">#REF!</definedName>
    <definedName name="exchange" localSheetId="6">#REF!</definedName>
    <definedName name="exchange" localSheetId="55">#REF!</definedName>
    <definedName name="exchange" localSheetId="57">#REF!</definedName>
    <definedName name="exchange" localSheetId="8">#REF!</definedName>
    <definedName name="exchange" localSheetId="9">#REF!</definedName>
    <definedName name="exchange" localSheetId="7">#REF!</definedName>
    <definedName name="exchange" localSheetId="10">#REF!</definedName>
    <definedName name="exchange" localSheetId="12">#REF!</definedName>
    <definedName name="exchange" localSheetId="13">#REF!</definedName>
    <definedName name="exchange" localSheetId="11">#REF!</definedName>
    <definedName name="exchange" localSheetId="36">#REF!</definedName>
    <definedName name="exchange" localSheetId="19">#REF!</definedName>
    <definedName name="exchange">#REF!</definedName>
    <definedName name="Exchange_rates_applied" localSheetId="41">#REF!</definedName>
    <definedName name="Exchange_rates_applied" localSheetId="21">#REF!</definedName>
    <definedName name="Exchange_rates_applied" localSheetId="15">#REF!</definedName>
    <definedName name="Exchange_rates_applied" localSheetId="35">#REF!</definedName>
    <definedName name="Exchange_rates_applied" localSheetId="34">#REF!</definedName>
    <definedName name="Exchange_rates_applied" localSheetId="54">#REF!</definedName>
    <definedName name="Exchange_rates_applied" localSheetId="27">#REF!</definedName>
    <definedName name="Exchange_rates_applied" localSheetId="37">#REF!</definedName>
    <definedName name="Exchange_rates_applied" localSheetId="58">#REF!</definedName>
    <definedName name="Exchange_rates_applied" localSheetId="5">#REF!</definedName>
    <definedName name="Exchange_rates_applied" localSheetId="6">#REF!</definedName>
    <definedName name="Exchange_rates_applied" localSheetId="55">#REF!</definedName>
    <definedName name="Exchange_rates_applied" localSheetId="57">#REF!</definedName>
    <definedName name="Exchange_rates_applied" localSheetId="8">#REF!</definedName>
    <definedName name="Exchange_rates_applied" localSheetId="9">#REF!</definedName>
    <definedName name="Exchange_rates_applied" localSheetId="7">#REF!</definedName>
    <definedName name="Exchange_rates_applied" localSheetId="10">#REF!</definedName>
    <definedName name="Exchange_rates_applied" localSheetId="12">#REF!</definedName>
    <definedName name="Exchange_rates_applied" localSheetId="13">#REF!</definedName>
    <definedName name="Exchange_rates_applied" localSheetId="11">#REF!</definedName>
    <definedName name="Exchange_rates_applied" localSheetId="36">#REF!</definedName>
    <definedName name="Exchange_rates_applied" localSheetId="19">#REF!</definedName>
    <definedName name="Exchange_rates_applied">#REF!</definedName>
    <definedName name="_xlnm.Extract" localSheetId="41">#REF!</definedName>
    <definedName name="_xlnm.Extract" localSheetId="21">#REF!</definedName>
    <definedName name="_xlnm.Extract" localSheetId="15">#REF!</definedName>
    <definedName name="_xlnm.Extract" localSheetId="35">#REF!</definedName>
    <definedName name="_xlnm.Extract" localSheetId="34">#REF!</definedName>
    <definedName name="_xlnm.Extract" localSheetId="31">#REF!</definedName>
    <definedName name="_xlnm.Extract" localSheetId="54">#REF!</definedName>
    <definedName name="_xlnm.Extract" localSheetId="27">#REF!</definedName>
    <definedName name="_xlnm.Extract" localSheetId="37">#REF!</definedName>
    <definedName name="_xlnm.Extract" localSheetId="38">#REF!</definedName>
    <definedName name="_xlnm.Extract" localSheetId="58">#REF!</definedName>
    <definedName name="_xlnm.Extract" localSheetId="5">#REF!</definedName>
    <definedName name="_xlnm.Extract" localSheetId="6">#REF!</definedName>
    <definedName name="_xlnm.Extract" localSheetId="32">#REF!</definedName>
    <definedName name="_xlnm.Extract" localSheetId="55">#REF!</definedName>
    <definedName name="_xlnm.Extract" localSheetId="57">#REF!</definedName>
    <definedName name="_xlnm.Extract" localSheetId="8">#REF!</definedName>
    <definedName name="_xlnm.Extract" localSheetId="9">#REF!</definedName>
    <definedName name="_xlnm.Extract" localSheetId="7">#REF!</definedName>
    <definedName name="_xlnm.Extract" localSheetId="10">#REF!</definedName>
    <definedName name="_xlnm.Extract" localSheetId="12">#REF!</definedName>
    <definedName name="_xlnm.Extract" localSheetId="13">#REF!</definedName>
    <definedName name="_xlnm.Extract" localSheetId="11">#REF!</definedName>
    <definedName name="_xlnm.Extract" localSheetId="36">#REF!</definedName>
    <definedName name="_xlnm.Extract" localSheetId="19">#REF!</definedName>
    <definedName name="_xlnm.Extract">#REF!</definedName>
    <definedName name="ff" localSheetId="41">[73]English!$B$162:$I$213</definedName>
    <definedName name="ff" localSheetId="54">[74]English!$B$162:$I$213</definedName>
    <definedName name="ff" localSheetId="37">[74]English!$B$162:$I$213</definedName>
    <definedName name="ff" localSheetId="38">[74]English!$B$162:$I$213</definedName>
    <definedName name="ff" localSheetId="58">[75]English!$B$162:$I$213</definedName>
    <definedName name="ff" localSheetId="32">[74]English!$B$162:$I$213</definedName>
    <definedName name="ff" localSheetId="55">[76]English!$B$162:$I$213</definedName>
    <definedName name="ff" localSheetId="57">[74]English!$B$162:$I$213</definedName>
    <definedName name="ff" localSheetId="8">[77]English!$B$162:$I$213</definedName>
    <definedName name="ff" localSheetId="9">[77]English!$B$162:$I$213</definedName>
    <definedName name="ff" localSheetId="7">[77]English!$B$162:$I$213</definedName>
    <definedName name="ff" localSheetId="36">[74]English!$B$162:$I$213</definedName>
    <definedName name="ff">[73]English!$B$162:$I$213</definedName>
    <definedName name="FI_EURO_V" localSheetId="41">[48]Sheet1!$C$13</definedName>
    <definedName name="FI_EURO_V" localSheetId="54">[49]Sheet1!$C$13</definedName>
    <definedName name="FI_EURO_V" localSheetId="37">[49]Sheet1!$C$13</definedName>
    <definedName name="FI_EURO_V" localSheetId="38">[49]Sheet1!$C$13</definedName>
    <definedName name="FI_EURO_V" localSheetId="58">[50]Sheet1!$C$13</definedName>
    <definedName name="FI_EURO_V" localSheetId="32">[49]Sheet1!$C$13</definedName>
    <definedName name="FI_EURO_V" localSheetId="55">[51]Sheet1!$C$13</definedName>
    <definedName name="FI_EURO_V" localSheetId="57">[49]Sheet1!$C$13</definedName>
    <definedName name="FI_EURO_V" localSheetId="8">[52]Sheet1!$C$13</definedName>
    <definedName name="FI_EURO_V" localSheetId="9">[52]Sheet1!$C$13</definedName>
    <definedName name="FI_EURO_V" localSheetId="7">[52]Sheet1!$C$13</definedName>
    <definedName name="FI_EURO_V" localSheetId="36">[49]Sheet1!$C$13</definedName>
    <definedName name="FI_EURO_V">[48]Sheet1!$C$13</definedName>
    <definedName name="FID" localSheetId="41">#REF!</definedName>
    <definedName name="FID" localSheetId="21">#REF!</definedName>
    <definedName name="FID" localSheetId="15">#REF!</definedName>
    <definedName name="FID" localSheetId="35">#REF!</definedName>
    <definedName name="FID" localSheetId="34">#REF!</definedName>
    <definedName name="FID" localSheetId="54">#REF!</definedName>
    <definedName name="FID" localSheetId="27">#REF!</definedName>
    <definedName name="FID" localSheetId="37">#REF!</definedName>
    <definedName name="FID" localSheetId="58">#REF!</definedName>
    <definedName name="FID" localSheetId="5">#REF!</definedName>
    <definedName name="FID" localSheetId="6">#REF!</definedName>
    <definedName name="FID" localSheetId="55">#REF!</definedName>
    <definedName name="FID" localSheetId="57">#REF!</definedName>
    <definedName name="FID" localSheetId="8">#REF!</definedName>
    <definedName name="FID" localSheetId="9">#REF!</definedName>
    <definedName name="FID" localSheetId="7">#REF!</definedName>
    <definedName name="FID" localSheetId="10">#REF!</definedName>
    <definedName name="FID" localSheetId="12">#REF!</definedName>
    <definedName name="FID" localSheetId="13">#REF!</definedName>
    <definedName name="FID" localSheetId="11">#REF!</definedName>
    <definedName name="FID" localSheetId="36">#REF!</definedName>
    <definedName name="FID" localSheetId="19">#REF!</definedName>
    <definedName name="FID">#REF!</definedName>
    <definedName name="fid_sosi" localSheetId="41">#REF!</definedName>
    <definedName name="fid_sosi" localSheetId="21">#REF!</definedName>
    <definedName name="fid_sosi" localSheetId="15">#REF!</definedName>
    <definedName name="fid_sosi" localSheetId="35">#REF!</definedName>
    <definedName name="fid_sosi" localSheetId="34">#REF!</definedName>
    <definedName name="fid_sosi" localSheetId="54">#REF!</definedName>
    <definedName name="fid_sosi" localSheetId="27">#REF!</definedName>
    <definedName name="fid_sosi" localSheetId="37">#REF!</definedName>
    <definedName name="fid_sosi" localSheetId="58">#REF!</definedName>
    <definedName name="fid_sosi" localSheetId="5">#REF!</definedName>
    <definedName name="fid_sosi" localSheetId="6">#REF!</definedName>
    <definedName name="fid_sosi" localSheetId="55">#REF!</definedName>
    <definedName name="fid_sosi" localSheetId="57">#REF!</definedName>
    <definedName name="fid_sosi" localSheetId="8">#REF!</definedName>
    <definedName name="fid_sosi" localSheetId="9">#REF!</definedName>
    <definedName name="fid_sosi" localSheetId="7">#REF!</definedName>
    <definedName name="fid_sosi" localSheetId="10">#REF!</definedName>
    <definedName name="fid_sosi" localSheetId="12">#REF!</definedName>
    <definedName name="fid_sosi" localSheetId="13">#REF!</definedName>
    <definedName name="fid_sosi" localSheetId="11">#REF!</definedName>
    <definedName name="fid_sosi" localSheetId="36">#REF!</definedName>
    <definedName name="fid_sosi" localSheetId="19">#REF!</definedName>
    <definedName name="fid_sosi">#REF!</definedName>
    <definedName name="FIM_1.kv." localSheetId="41">#REF!</definedName>
    <definedName name="FIM_1.kv." localSheetId="21">#REF!</definedName>
    <definedName name="FIM_1.kv." localSheetId="15">#REF!</definedName>
    <definedName name="FIM_1.kv." localSheetId="35">#REF!</definedName>
    <definedName name="FIM_1.kv." localSheetId="34">#REF!</definedName>
    <definedName name="FIM_1.kv." localSheetId="54">#REF!</definedName>
    <definedName name="FIM_1.kv." localSheetId="27">#REF!</definedName>
    <definedName name="FIM_1.kv." localSheetId="37">#REF!</definedName>
    <definedName name="FIM_1.kv." localSheetId="58">#REF!</definedName>
    <definedName name="FIM_1.kv." localSheetId="5">#REF!</definedName>
    <definedName name="FIM_1.kv." localSheetId="6">#REF!</definedName>
    <definedName name="FIM_1.kv." localSheetId="55">#REF!</definedName>
    <definedName name="FIM_1.kv." localSheetId="57">#REF!</definedName>
    <definedName name="FIM_1.kv." localSheetId="8">#REF!</definedName>
    <definedName name="FIM_1.kv." localSheetId="9">#REF!</definedName>
    <definedName name="FIM_1.kv." localSheetId="7">#REF!</definedName>
    <definedName name="FIM_1.kv." localSheetId="10">#REF!</definedName>
    <definedName name="FIM_1.kv." localSheetId="12">#REF!</definedName>
    <definedName name="FIM_1.kv." localSheetId="13">#REF!</definedName>
    <definedName name="FIM_1.kv." localSheetId="11">#REF!</definedName>
    <definedName name="FIM_1.kv." localSheetId="36">#REF!</definedName>
    <definedName name="FIM_1.kv." localSheetId="19">#REF!</definedName>
    <definedName name="FIM_1.kv.">#REF!</definedName>
    <definedName name="FIM_2.kv." localSheetId="41">#REF!</definedName>
    <definedName name="FIM_2.kv." localSheetId="21">#REF!</definedName>
    <definedName name="FIM_2.kv." localSheetId="15">#REF!</definedName>
    <definedName name="FIM_2.kv." localSheetId="35">#REF!</definedName>
    <definedName name="FIM_2.kv." localSheetId="34">#REF!</definedName>
    <definedName name="FIM_2.kv." localSheetId="54">#REF!</definedName>
    <definedName name="FIM_2.kv." localSheetId="27">#REF!</definedName>
    <definedName name="FIM_2.kv." localSheetId="37">#REF!</definedName>
    <definedName name="FIM_2.kv." localSheetId="58">#REF!</definedName>
    <definedName name="FIM_2.kv." localSheetId="5">#REF!</definedName>
    <definedName name="FIM_2.kv." localSheetId="6">#REF!</definedName>
    <definedName name="FIM_2.kv." localSheetId="55">#REF!</definedName>
    <definedName name="FIM_2.kv." localSheetId="57">#REF!</definedName>
    <definedName name="FIM_2.kv." localSheetId="8">#REF!</definedName>
    <definedName name="FIM_2.kv." localSheetId="9">#REF!</definedName>
    <definedName name="FIM_2.kv." localSheetId="7">#REF!</definedName>
    <definedName name="FIM_2.kv." localSheetId="10">#REF!</definedName>
    <definedName name="FIM_2.kv." localSheetId="12">#REF!</definedName>
    <definedName name="FIM_2.kv." localSheetId="13">#REF!</definedName>
    <definedName name="FIM_2.kv." localSheetId="11">#REF!</definedName>
    <definedName name="FIM_2.kv." localSheetId="36">#REF!</definedName>
    <definedName name="FIM_2.kv." localSheetId="19">#REF!</definedName>
    <definedName name="FIM_2.kv.">#REF!</definedName>
    <definedName name="FIM_3.kv." localSheetId="41">#REF!</definedName>
    <definedName name="FIM_3.kv." localSheetId="21">#REF!</definedName>
    <definedName name="FIM_3.kv." localSheetId="15">#REF!</definedName>
    <definedName name="FIM_3.kv." localSheetId="35">#REF!</definedName>
    <definedName name="FIM_3.kv." localSheetId="34">#REF!</definedName>
    <definedName name="FIM_3.kv." localSheetId="54">#REF!</definedName>
    <definedName name="FIM_3.kv." localSheetId="27">#REF!</definedName>
    <definedName name="FIM_3.kv." localSheetId="37">#REF!</definedName>
    <definedName name="FIM_3.kv." localSheetId="58">#REF!</definedName>
    <definedName name="FIM_3.kv." localSheetId="5">#REF!</definedName>
    <definedName name="FIM_3.kv." localSheetId="6">#REF!</definedName>
    <definedName name="FIM_3.kv." localSheetId="55">#REF!</definedName>
    <definedName name="FIM_3.kv." localSheetId="57">#REF!</definedName>
    <definedName name="FIM_3.kv." localSheetId="8">#REF!</definedName>
    <definedName name="FIM_3.kv." localSheetId="9">#REF!</definedName>
    <definedName name="FIM_3.kv." localSheetId="7">#REF!</definedName>
    <definedName name="FIM_3.kv." localSheetId="10">#REF!</definedName>
    <definedName name="FIM_3.kv." localSheetId="12">#REF!</definedName>
    <definedName name="FIM_3.kv." localSheetId="13">#REF!</definedName>
    <definedName name="FIM_3.kv." localSheetId="11">#REF!</definedName>
    <definedName name="FIM_3.kv." localSheetId="36">#REF!</definedName>
    <definedName name="FIM_3.kv." localSheetId="19">#REF!</definedName>
    <definedName name="FIM_3.kv.">#REF!</definedName>
    <definedName name="FIM_30.06." localSheetId="41">#REF!</definedName>
    <definedName name="FIM_30.06." localSheetId="21">#REF!</definedName>
    <definedName name="FIM_30.06." localSheetId="15">#REF!</definedName>
    <definedName name="FIM_30.06." localSheetId="35">#REF!</definedName>
    <definedName name="FIM_30.06." localSheetId="34">#REF!</definedName>
    <definedName name="FIM_30.06." localSheetId="54">#REF!</definedName>
    <definedName name="FIM_30.06." localSheetId="27">#REF!</definedName>
    <definedName name="FIM_30.06." localSheetId="37">#REF!</definedName>
    <definedName name="FIM_30.06." localSheetId="58">#REF!</definedName>
    <definedName name="FIM_30.06." localSheetId="5">#REF!</definedName>
    <definedName name="FIM_30.06." localSheetId="6">#REF!</definedName>
    <definedName name="FIM_30.06." localSheetId="55">#REF!</definedName>
    <definedName name="FIM_30.06." localSheetId="57">#REF!</definedName>
    <definedName name="FIM_30.06." localSheetId="8">#REF!</definedName>
    <definedName name="FIM_30.06." localSheetId="9">#REF!</definedName>
    <definedName name="FIM_30.06." localSheetId="7">#REF!</definedName>
    <definedName name="FIM_30.06." localSheetId="10">#REF!</definedName>
    <definedName name="FIM_30.06." localSheetId="12">#REF!</definedName>
    <definedName name="FIM_30.06." localSheetId="13">#REF!</definedName>
    <definedName name="FIM_30.06." localSheetId="11">#REF!</definedName>
    <definedName name="FIM_30.06." localSheetId="36">#REF!</definedName>
    <definedName name="FIM_30.06." localSheetId="19">#REF!</definedName>
    <definedName name="FIM_30.06.">#REF!</definedName>
    <definedName name="FIM_30.09." localSheetId="41">#REF!</definedName>
    <definedName name="FIM_30.09." localSheetId="21">#REF!</definedName>
    <definedName name="FIM_30.09." localSheetId="15">#REF!</definedName>
    <definedName name="FIM_30.09." localSheetId="35">#REF!</definedName>
    <definedName name="FIM_30.09." localSheetId="34">#REF!</definedName>
    <definedName name="FIM_30.09." localSheetId="54">#REF!</definedName>
    <definedName name="FIM_30.09." localSheetId="27">#REF!</definedName>
    <definedName name="FIM_30.09." localSheetId="37">#REF!</definedName>
    <definedName name="FIM_30.09." localSheetId="58">#REF!</definedName>
    <definedName name="FIM_30.09." localSheetId="5">#REF!</definedName>
    <definedName name="FIM_30.09." localSheetId="6">#REF!</definedName>
    <definedName name="FIM_30.09." localSheetId="55">#REF!</definedName>
    <definedName name="FIM_30.09." localSheetId="57">#REF!</definedName>
    <definedName name="FIM_30.09." localSheetId="8">#REF!</definedName>
    <definedName name="FIM_30.09." localSheetId="9">#REF!</definedName>
    <definedName name="FIM_30.09." localSheetId="7">#REF!</definedName>
    <definedName name="FIM_30.09." localSheetId="10">#REF!</definedName>
    <definedName name="FIM_30.09." localSheetId="12">#REF!</definedName>
    <definedName name="FIM_30.09." localSheetId="13">#REF!</definedName>
    <definedName name="FIM_30.09." localSheetId="11">#REF!</definedName>
    <definedName name="FIM_30.09." localSheetId="36">#REF!</definedName>
    <definedName name="FIM_30.09." localSheetId="19">#REF!</definedName>
    <definedName name="FIM_30.09.">#REF!</definedName>
    <definedName name="FIM_31.03." localSheetId="41">#REF!</definedName>
    <definedName name="FIM_31.03." localSheetId="21">#REF!</definedName>
    <definedName name="FIM_31.03." localSheetId="15">#REF!</definedName>
    <definedName name="FIM_31.03." localSheetId="35">#REF!</definedName>
    <definedName name="FIM_31.03." localSheetId="34">#REF!</definedName>
    <definedName name="FIM_31.03." localSheetId="54">#REF!</definedName>
    <definedName name="FIM_31.03." localSheetId="27">#REF!</definedName>
    <definedName name="FIM_31.03." localSheetId="37">#REF!</definedName>
    <definedName name="FIM_31.03." localSheetId="58">#REF!</definedName>
    <definedName name="FIM_31.03." localSheetId="5">#REF!</definedName>
    <definedName name="FIM_31.03." localSheetId="6">#REF!</definedName>
    <definedName name="FIM_31.03." localSheetId="55">#REF!</definedName>
    <definedName name="FIM_31.03." localSheetId="57">#REF!</definedName>
    <definedName name="FIM_31.03." localSheetId="8">#REF!</definedName>
    <definedName name="FIM_31.03." localSheetId="9">#REF!</definedName>
    <definedName name="FIM_31.03." localSheetId="7">#REF!</definedName>
    <definedName name="FIM_31.03." localSheetId="10">#REF!</definedName>
    <definedName name="FIM_31.03." localSheetId="12">#REF!</definedName>
    <definedName name="FIM_31.03." localSheetId="13">#REF!</definedName>
    <definedName name="FIM_31.03." localSheetId="11">#REF!</definedName>
    <definedName name="FIM_31.03." localSheetId="36">#REF!</definedName>
    <definedName name="FIM_31.03." localSheetId="19">#REF!</definedName>
    <definedName name="FIM_31.03.">#REF!</definedName>
    <definedName name="FIM_4.kv." localSheetId="41">#REF!</definedName>
    <definedName name="FIM_4.kv." localSheetId="21">#REF!</definedName>
    <definedName name="FIM_4.kv." localSheetId="15">#REF!</definedName>
    <definedName name="FIM_4.kv." localSheetId="35">#REF!</definedName>
    <definedName name="FIM_4.kv." localSheetId="34">#REF!</definedName>
    <definedName name="FIM_4.kv." localSheetId="54">#REF!</definedName>
    <definedName name="FIM_4.kv." localSheetId="27">#REF!</definedName>
    <definedName name="FIM_4.kv." localSheetId="37">#REF!</definedName>
    <definedName name="FIM_4.kv." localSheetId="58">#REF!</definedName>
    <definedName name="FIM_4.kv." localSheetId="5">#REF!</definedName>
    <definedName name="FIM_4.kv." localSheetId="6">#REF!</definedName>
    <definedName name="FIM_4.kv." localSheetId="55">#REF!</definedName>
    <definedName name="FIM_4.kv." localSheetId="57">#REF!</definedName>
    <definedName name="FIM_4.kv." localSheetId="8">#REF!</definedName>
    <definedName name="FIM_4.kv." localSheetId="9">#REF!</definedName>
    <definedName name="FIM_4.kv." localSheetId="7">#REF!</definedName>
    <definedName name="FIM_4.kv." localSheetId="10">#REF!</definedName>
    <definedName name="FIM_4.kv." localSheetId="12">#REF!</definedName>
    <definedName name="FIM_4.kv." localSheetId="13">#REF!</definedName>
    <definedName name="FIM_4.kv." localSheetId="11">#REF!</definedName>
    <definedName name="FIM_4.kv." localSheetId="36">#REF!</definedName>
    <definedName name="FIM_4.kv." localSheetId="19">#REF!</definedName>
    <definedName name="FIM_4.kv.">#REF!</definedName>
    <definedName name="FIM_balansdagskurs" localSheetId="41">[53]Forecast!$D$27</definedName>
    <definedName name="FIM_balansdagskurs" localSheetId="54">[54]Forecast!$D$27</definedName>
    <definedName name="FIM_balansdagskurs" localSheetId="37">[54]Forecast!$D$27</definedName>
    <definedName name="FIM_balansdagskurs" localSheetId="38">[54]Forecast!$D$27</definedName>
    <definedName name="FIM_balansdagskurs" localSheetId="58">[55]Forecast!$D$27</definedName>
    <definedName name="FIM_balansdagskurs" localSheetId="32">[54]Forecast!$D$27</definedName>
    <definedName name="FIM_balansdagskurs" localSheetId="55">[56]Forecast!$D$27</definedName>
    <definedName name="FIM_balansdagskurs" localSheetId="57">[54]Forecast!$D$27</definedName>
    <definedName name="FIM_balansdagskurs" localSheetId="8">[57]Forecast!$D$27</definedName>
    <definedName name="FIM_balansdagskurs" localSheetId="9">[57]Forecast!$D$27</definedName>
    <definedName name="FIM_balansdagskurs" localSheetId="7">[57]Forecast!$D$27</definedName>
    <definedName name="FIM_balansdagskurs" localSheetId="36">[54]Forecast!$D$27</definedName>
    <definedName name="FIM_balansdagskurs">[53]Forecast!$D$27</definedName>
    <definedName name="FIM_genomsnittskurs" localSheetId="41">[53]Forecast!$D$28</definedName>
    <definedName name="FIM_genomsnittskurs" localSheetId="54">[54]Forecast!$D$28</definedName>
    <definedName name="FIM_genomsnittskurs" localSheetId="37">[54]Forecast!$D$28</definedName>
    <definedName name="FIM_genomsnittskurs" localSheetId="38">[54]Forecast!$D$28</definedName>
    <definedName name="FIM_genomsnittskurs" localSheetId="58">[55]Forecast!$D$28</definedName>
    <definedName name="FIM_genomsnittskurs" localSheetId="32">[54]Forecast!$D$28</definedName>
    <definedName name="FIM_genomsnittskurs" localSheetId="55">[56]Forecast!$D$28</definedName>
    <definedName name="FIM_genomsnittskurs" localSheetId="57">[54]Forecast!$D$28</definedName>
    <definedName name="FIM_genomsnittskurs" localSheetId="8">[57]Forecast!$D$28</definedName>
    <definedName name="FIM_genomsnittskurs" localSheetId="9">[57]Forecast!$D$28</definedName>
    <definedName name="FIM_genomsnittskurs" localSheetId="7">[57]Forecast!$D$28</definedName>
    <definedName name="FIM_genomsnittskurs" localSheetId="36">[54]Forecast!$D$28</definedName>
    <definedName name="FIM_genomsnittskurs">[53]Forecast!$D$28</definedName>
    <definedName name="FIM_investeringskurs" localSheetId="41">[53]Forecast!$D$24</definedName>
    <definedName name="FIM_investeringskurs" localSheetId="54">[54]Forecast!$D$24</definedName>
    <definedName name="FIM_investeringskurs" localSheetId="37">[54]Forecast!$D$24</definedName>
    <definedName name="FIM_investeringskurs" localSheetId="38">[54]Forecast!$D$24</definedName>
    <definedName name="FIM_investeringskurs" localSheetId="58">[55]Forecast!$D$24</definedName>
    <definedName name="FIM_investeringskurs" localSheetId="32">[54]Forecast!$D$24</definedName>
    <definedName name="FIM_investeringskurs" localSheetId="55">[56]Forecast!$D$24</definedName>
    <definedName name="FIM_investeringskurs" localSheetId="57">[54]Forecast!$D$24</definedName>
    <definedName name="FIM_investeringskurs" localSheetId="8">[57]Forecast!$D$24</definedName>
    <definedName name="FIM_investeringskurs" localSheetId="9">[57]Forecast!$D$24</definedName>
    <definedName name="FIM_investeringskurs" localSheetId="7">[57]Forecast!$D$24</definedName>
    <definedName name="FIM_investeringskurs" localSheetId="36">[54]Forecast!$D$24</definedName>
    <definedName name="FIM_investeringskurs">[53]Forecast!$D$24</definedName>
    <definedName name="FIM_Investeringskurs_950405" localSheetId="41">[53]Forecast!#REF!</definedName>
    <definedName name="FIM_Investeringskurs_950405" localSheetId="35">[54]Forecast!#REF!</definedName>
    <definedName name="FIM_Investeringskurs_950405" localSheetId="34">[54]Forecast!#REF!</definedName>
    <definedName name="FIM_Investeringskurs_950405" localSheetId="54">[54]Forecast!#REF!</definedName>
    <definedName name="FIM_Investeringskurs_950405" localSheetId="37">[54]Forecast!#REF!</definedName>
    <definedName name="FIM_Investeringskurs_950405" localSheetId="58">[55]Forecast!#REF!</definedName>
    <definedName name="FIM_Investeringskurs_950405" localSheetId="5">[54]Forecast!#REF!</definedName>
    <definedName name="FIM_Investeringskurs_950405" localSheetId="6">[54]Forecast!#REF!</definedName>
    <definedName name="FIM_Investeringskurs_950405" localSheetId="55">[56]Forecast!#REF!</definedName>
    <definedName name="FIM_Investeringskurs_950405" localSheetId="57">[54]Forecast!#REF!</definedName>
    <definedName name="FIM_Investeringskurs_950405" localSheetId="8">[57]Forecast!#REF!</definedName>
    <definedName name="FIM_Investeringskurs_950405" localSheetId="9">[57]Forecast!#REF!</definedName>
    <definedName name="FIM_Investeringskurs_950405" localSheetId="7">[57]Forecast!#REF!</definedName>
    <definedName name="FIM_Investeringskurs_950405" localSheetId="36">[54]Forecast!#REF!</definedName>
    <definedName name="FIM_Investeringskurs_950405">[53]Forecast!#REF!</definedName>
    <definedName name="FIM_Investeringskurs_951109" localSheetId="41">[53]Forecast!#REF!</definedName>
    <definedName name="FIM_Investeringskurs_951109" localSheetId="35">[54]Forecast!#REF!</definedName>
    <definedName name="FIM_Investeringskurs_951109" localSheetId="34">[54]Forecast!#REF!</definedName>
    <definedName name="FIM_Investeringskurs_951109" localSheetId="54">[54]Forecast!#REF!</definedName>
    <definedName name="FIM_Investeringskurs_951109" localSheetId="37">[54]Forecast!#REF!</definedName>
    <definedName name="FIM_Investeringskurs_951109" localSheetId="58">[55]Forecast!#REF!</definedName>
    <definedName name="FIM_Investeringskurs_951109" localSheetId="5">[54]Forecast!#REF!</definedName>
    <definedName name="FIM_Investeringskurs_951109" localSheetId="6">[54]Forecast!#REF!</definedName>
    <definedName name="FIM_Investeringskurs_951109" localSheetId="55">[56]Forecast!#REF!</definedName>
    <definedName name="FIM_Investeringskurs_951109" localSheetId="57">[54]Forecast!#REF!</definedName>
    <definedName name="FIM_Investeringskurs_951109" localSheetId="8">[57]Forecast!#REF!</definedName>
    <definedName name="FIM_Investeringskurs_951109" localSheetId="9">[57]Forecast!#REF!</definedName>
    <definedName name="FIM_Investeringskurs_951109" localSheetId="7">[57]Forecast!#REF!</definedName>
    <definedName name="FIM_Investeringskurs_951109" localSheetId="36">[54]Forecast!#REF!</definedName>
    <definedName name="FIM_Investeringskurs_951109">[53]Forecast!#REF!</definedName>
    <definedName name="FIM_Investeringskurs_AÄtillskott" localSheetId="41">[53]Forecast!$D$25</definedName>
    <definedName name="FIM_Investeringskurs_AÄtillskott" localSheetId="54">[54]Forecast!$D$25</definedName>
    <definedName name="FIM_Investeringskurs_AÄtillskott" localSheetId="37">[54]Forecast!$D$25</definedName>
    <definedName name="FIM_Investeringskurs_AÄtillskott" localSheetId="38">[54]Forecast!$D$25</definedName>
    <definedName name="FIM_Investeringskurs_AÄtillskott" localSheetId="58">[55]Forecast!$D$25</definedName>
    <definedName name="FIM_Investeringskurs_AÄtillskott" localSheetId="32">[54]Forecast!$D$25</definedName>
    <definedName name="FIM_Investeringskurs_AÄtillskott" localSheetId="55">[56]Forecast!$D$25</definedName>
    <definedName name="FIM_Investeringskurs_AÄtillskott" localSheetId="57">[54]Forecast!$D$25</definedName>
    <definedName name="FIM_Investeringskurs_AÄtillskott" localSheetId="8">[57]Forecast!$D$25</definedName>
    <definedName name="FIM_Investeringskurs_AÄtillskott" localSheetId="9">[57]Forecast!$D$25</definedName>
    <definedName name="FIM_Investeringskurs_AÄtillskott" localSheetId="7">[57]Forecast!$D$25</definedName>
    <definedName name="FIM_Investeringskurs_AÄtillskott" localSheetId="36">[54]Forecast!$D$25</definedName>
    <definedName name="FIM_Investeringskurs_AÄtillskott">[53]Forecast!$D$25</definedName>
    <definedName name="FIM_Primo" localSheetId="41">#REF!</definedName>
    <definedName name="FIM_Primo" localSheetId="21">#REF!</definedName>
    <definedName name="FIM_Primo" localSheetId="15">#REF!</definedName>
    <definedName name="FIM_Primo" localSheetId="35">#REF!</definedName>
    <definedName name="FIM_Primo" localSheetId="34">#REF!</definedName>
    <definedName name="FIM_Primo" localSheetId="54">#REF!</definedName>
    <definedName name="FIM_Primo" localSheetId="27">#REF!</definedName>
    <definedName name="FIM_Primo" localSheetId="37">#REF!</definedName>
    <definedName name="FIM_Primo" localSheetId="58">#REF!</definedName>
    <definedName name="FIM_Primo" localSheetId="5">#REF!</definedName>
    <definedName name="FIM_Primo" localSheetId="6">#REF!</definedName>
    <definedName name="FIM_Primo" localSheetId="55">#REF!</definedName>
    <definedName name="FIM_Primo" localSheetId="57">#REF!</definedName>
    <definedName name="FIM_Primo" localSheetId="8">#REF!</definedName>
    <definedName name="FIM_Primo" localSheetId="9">#REF!</definedName>
    <definedName name="FIM_Primo" localSheetId="7">#REF!</definedName>
    <definedName name="FIM_Primo" localSheetId="10">#REF!</definedName>
    <definedName name="FIM_Primo" localSheetId="12">#REF!</definedName>
    <definedName name="FIM_Primo" localSheetId="13">#REF!</definedName>
    <definedName name="FIM_Primo" localSheetId="11">#REF!</definedName>
    <definedName name="FIM_Primo" localSheetId="36">#REF!</definedName>
    <definedName name="FIM_Primo" localSheetId="19">#REF!</definedName>
    <definedName name="FIM_Primo">#REF!</definedName>
    <definedName name="FIM_Ultimo" localSheetId="41">#REF!</definedName>
    <definedName name="FIM_Ultimo" localSheetId="21">#REF!</definedName>
    <definedName name="FIM_Ultimo" localSheetId="15">#REF!</definedName>
    <definedName name="FIM_Ultimo" localSheetId="35">#REF!</definedName>
    <definedName name="FIM_Ultimo" localSheetId="34">#REF!</definedName>
    <definedName name="FIM_Ultimo" localSheetId="54">#REF!</definedName>
    <definedName name="FIM_Ultimo" localSheetId="27">#REF!</definedName>
    <definedName name="FIM_Ultimo" localSheetId="37">#REF!</definedName>
    <definedName name="FIM_Ultimo" localSheetId="58">#REF!</definedName>
    <definedName name="FIM_Ultimo" localSheetId="5">#REF!</definedName>
    <definedName name="FIM_Ultimo" localSheetId="6">#REF!</definedName>
    <definedName name="FIM_Ultimo" localSheetId="55">#REF!</definedName>
    <definedName name="FIM_Ultimo" localSheetId="57">#REF!</definedName>
    <definedName name="FIM_Ultimo" localSheetId="8">#REF!</definedName>
    <definedName name="FIM_Ultimo" localSheetId="9">#REF!</definedName>
    <definedName name="FIM_Ultimo" localSheetId="7">#REF!</definedName>
    <definedName name="FIM_Ultimo" localSheetId="10">#REF!</definedName>
    <definedName name="FIM_Ultimo" localSheetId="12">#REF!</definedName>
    <definedName name="FIM_Ultimo" localSheetId="13">#REF!</definedName>
    <definedName name="FIM_Ultimo" localSheetId="11">#REF!</definedName>
    <definedName name="FIM_Ultimo" localSheetId="36">#REF!</definedName>
    <definedName name="FIM_Ultimo" localSheetId="19">#REF!</definedName>
    <definedName name="FIM_Ultimo">#REF!</definedName>
    <definedName name="Finland" localSheetId="41">[43]Sheet1!$C$18</definedName>
    <definedName name="Finland" localSheetId="54">[44]Sheet1!$C$18</definedName>
    <definedName name="Finland" localSheetId="37">[44]Sheet1!$C$18</definedName>
    <definedName name="Finland" localSheetId="38">[44]Sheet1!$C$18</definedName>
    <definedName name="Finland" localSheetId="58">[45]Sheet1!$C$18</definedName>
    <definedName name="Finland" localSheetId="32">[44]Sheet1!$C$18</definedName>
    <definedName name="Finland" localSheetId="55">[46]Sheet1!$C$18</definedName>
    <definedName name="Finland" localSheetId="57">[44]Sheet1!$C$18</definedName>
    <definedName name="Finland" localSheetId="8">[47]Sheet1!$C$18</definedName>
    <definedName name="Finland" localSheetId="9">[47]Sheet1!$C$18</definedName>
    <definedName name="Finland" localSheetId="7">[47]Sheet1!$C$18</definedName>
    <definedName name="Finland" localSheetId="36">[44]Sheet1!$C$18</definedName>
    <definedName name="Finland">[43]Sheet1!$C$18</definedName>
    <definedName name="GBP_1.kv." localSheetId="41">#REF!</definedName>
    <definedName name="GBP_1.kv." localSheetId="21">#REF!</definedName>
    <definedName name="GBP_1.kv." localSheetId="15">#REF!</definedName>
    <definedName name="GBP_1.kv." localSheetId="35">#REF!</definedName>
    <definedName name="GBP_1.kv." localSheetId="34">#REF!</definedName>
    <definedName name="GBP_1.kv." localSheetId="54">#REF!</definedName>
    <definedName name="GBP_1.kv." localSheetId="27">#REF!</definedName>
    <definedName name="GBP_1.kv." localSheetId="37">#REF!</definedName>
    <definedName name="GBP_1.kv." localSheetId="58">#REF!</definedName>
    <definedName name="GBP_1.kv." localSheetId="5">#REF!</definedName>
    <definedName name="GBP_1.kv." localSheetId="6">#REF!</definedName>
    <definedName name="GBP_1.kv." localSheetId="55">#REF!</definedName>
    <definedName name="GBP_1.kv." localSheetId="57">#REF!</definedName>
    <definedName name="GBP_1.kv." localSheetId="8">#REF!</definedName>
    <definedName name="GBP_1.kv." localSheetId="9">#REF!</definedName>
    <definedName name="GBP_1.kv." localSheetId="7">#REF!</definedName>
    <definedName name="GBP_1.kv." localSheetId="10">#REF!</definedName>
    <definedName name="GBP_1.kv." localSheetId="12">#REF!</definedName>
    <definedName name="GBP_1.kv." localSheetId="13">#REF!</definedName>
    <definedName name="GBP_1.kv." localSheetId="11">#REF!</definedName>
    <definedName name="GBP_1.kv." localSheetId="36">#REF!</definedName>
    <definedName name="GBP_1.kv." localSheetId="19">#REF!</definedName>
    <definedName name="GBP_1.kv.">#REF!</definedName>
    <definedName name="GBP_2.kv." localSheetId="41">#REF!</definedName>
    <definedName name="GBP_2.kv." localSheetId="21">#REF!</definedName>
    <definedName name="GBP_2.kv." localSheetId="15">#REF!</definedName>
    <definedName name="GBP_2.kv." localSheetId="35">#REF!</definedName>
    <definedName name="GBP_2.kv." localSheetId="34">#REF!</definedName>
    <definedName name="GBP_2.kv." localSheetId="54">#REF!</definedName>
    <definedName name="GBP_2.kv." localSheetId="27">#REF!</definedName>
    <definedName name="GBP_2.kv." localSheetId="37">#REF!</definedName>
    <definedName name="GBP_2.kv." localSheetId="58">#REF!</definedName>
    <definedName name="GBP_2.kv." localSheetId="5">#REF!</definedName>
    <definedName name="GBP_2.kv." localSheetId="6">#REF!</definedName>
    <definedName name="GBP_2.kv." localSheetId="55">#REF!</definedName>
    <definedName name="GBP_2.kv." localSheetId="57">#REF!</definedName>
    <definedName name="GBP_2.kv." localSheetId="8">#REF!</definedName>
    <definedName name="GBP_2.kv." localSheetId="9">#REF!</definedName>
    <definedName name="GBP_2.kv." localSheetId="7">#REF!</definedName>
    <definedName name="GBP_2.kv." localSheetId="10">#REF!</definedName>
    <definedName name="GBP_2.kv." localSheetId="12">#REF!</definedName>
    <definedName name="GBP_2.kv." localSheetId="13">#REF!</definedName>
    <definedName name="GBP_2.kv." localSheetId="11">#REF!</definedName>
    <definedName name="GBP_2.kv." localSheetId="36">#REF!</definedName>
    <definedName name="GBP_2.kv." localSheetId="19">#REF!</definedName>
    <definedName name="GBP_2.kv.">#REF!</definedName>
    <definedName name="GBP_3.kv." localSheetId="41">#REF!</definedName>
    <definedName name="GBP_3.kv." localSheetId="21">#REF!</definedName>
    <definedName name="GBP_3.kv." localSheetId="15">#REF!</definedName>
    <definedName name="GBP_3.kv." localSheetId="35">#REF!</definedName>
    <definedName name="GBP_3.kv." localSheetId="34">#REF!</definedName>
    <definedName name="GBP_3.kv." localSheetId="54">#REF!</definedName>
    <definedName name="GBP_3.kv." localSheetId="27">#REF!</definedName>
    <definedName name="GBP_3.kv." localSheetId="37">#REF!</definedName>
    <definedName name="GBP_3.kv." localSheetId="58">#REF!</definedName>
    <definedName name="GBP_3.kv." localSheetId="5">#REF!</definedName>
    <definedName name="GBP_3.kv." localSheetId="6">#REF!</definedName>
    <definedName name="GBP_3.kv." localSheetId="55">#REF!</definedName>
    <definedName name="GBP_3.kv." localSheetId="57">#REF!</definedName>
    <definedName name="GBP_3.kv." localSheetId="8">#REF!</definedName>
    <definedName name="GBP_3.kv." localSheetId="9">#REF!</definedName>
    <definedName name="GBP_3.kv." localSheetId="7">#REF!</definedName>
    <definedName name="GBP_3.kv." localSheetId="10">#REF!</definedName>
    <definedName name="GBP_3.kv." localSheetId="12">#REF!</definedName>
    <definedName name="GBP_3.kv." localSheetId="13">#REF!</definedName>
    <definedName name="GBP_3.kv." localSheetId="11">#REF!</definedName>
    <definedName name="GBP_3.kv." localSheetId="36">#REF!</definedName>
    <definedName name="GBP_3.kv." localSheetId="19">#REF!</definedName>
    <definedName name="GBP_3.kv.">#REF!</definedName>
    <definedName name="GBP_30.06." localSheetId="41">#REF!</definedName>
    <definedName name="GBP_30.06." localSheetId="21">#REF!</definedName>
    <definedName name="GBP_30.06." localSheetId="15">#REF!</definedName>
    <definedName name="GBP_30.06." localSheetId="35">#REF!</definedName>
    <definedName name="GBP_30.06." localSheetId="34">#REF!</definedName>
    <definedName name="GBP_30.06." localSheetId="54">#REF!</definedName>
    <definedName name="GBP_30.06." localSheetId="27">#REF!</definedName>
    <definedName name="GBP_30.06." localSheetId="37">#REF!</definedName>
    <definedName name="GBP_30.06." localSheetId="58">#REF!</definedName>
    <definedName name="GBP_30.06." localSheetId="5">#REF!</definedName>
    <definedName name="GBP_30.06." localSheetId="6">#REF!</definedName>
    <definedName name="GBP_30.06." localSheetId="55">#REF!</definedName>
    <definedName name="GBP_30.06." localSheetId="57">#REF!</definedName>
    <definedName name="GBP_30.06." localSheetId="8">#REF!</definedName>
    <definedName name="GBP_30.06." localSheetId="9">#REF!</definedName>
    <definedName name="GBP_30.06." localSheetId="7">#REF!</definedName>
    <definedName name="GBP_30.06." localSheetId="10">#REF!</definedName>
    <definedName name="GBP_30.06." localSheetId="12">#REF!</definedName>
    <definedName name="GBP_30.06." localSheetId="13">#REF!</definedName>
    <definedName name="GBP_30.06." localSheetId="11">#REF!</definedName>
    <definedName name="GBP_30.06." localSheetId="36">#REF!</definedName>
    <definedName name="GBP_30.06." localSheetId="19">#REF!</definedName>
    <definedName name="GBP_30.06.">#REF!</definedName>
    <definedName name="GBP_30.09." localSheetId="41">#REF!</definedName>
    <definedName name="GBP_30.09." localSheetId="21">#REF!</definedName>
    <definedName name="GBP_30.09." localSheetId="15">#REF!</definedName>
    <definedName name="GBP_30.09." localSheetId="35">#REF!</definedName>
    <definedName name="GBP_30.09." localSheetId="34">#REF!</definedName>
    <definedName name="GBP_30.09." localSheetId="54">#REF!</definedName>
    <definedName name="GBP_30.09." localSheetId="27">#REF!</definedName>
    <definedName name="GBP_30.09." localSheetId="37">#REF!</definedName>
    <definedName name="GBP_30.09." localSheetId="58">#REF!</definedName>
    <definedName name="GBP_30.09." localSheetId="5">#REF!</definedName>
    <definedName name="GBP_30.09." localSheetId="6">#REF!</definedName>
    <definedName name="GBP_30.09." localSheetId="55">#REF!</definedName>
    <definedName name="GBP_30.09." localSheetId="57">#REF!</definedName>
    <definedName name="GBP_30.09." localSheetId="8">#REF!</definedName>
    <definedName name="GBP_30.09." localSheetId="9">#REF!</definedName>
    <definedName name="GBP_30.09." localSheetId="7">#REF!</definedName>
    <definedName name="GBP_30.09." localSheetId="10">#REF!</definedName>
    <definedName name="GBP_30.09." localSheetId="12">#REF!</definedName>
    <definedName name="GBP_30.09." localSheetId="13">#REF!</definedName>
    <definedName name="GBP_30.09." localSheetId="11">#REF!</definedName>
    <definedName name="GBP_30.09." localSheetId="36">#REF!</definedName>
    <definedName name="GBP_30.09." localSheetId="19">#REF!</definedName>
    <definedName name="GBP_30.09.">#REF!</definedName>
    <definedName name="GBP_31.03." localSheetId="41">#REF!</definedName>
    <definedName name="GBP_31.03." localSheetId="21">#REF!</definedName>
    <definedName name="GBP_31.03." localSheetId="15">#REF!</definedName>
    <definedName name="GBP_31.03." localSheetId="35">#REF!</definedName>
    <definedName name="GBP_31.03." localSheetId="34">#REF!</definedName>
    <definedName name="GBP_31.03." localSheetId="54">#REF!</definedName>
    <definedName name="GBP_31.03." localSheetId="27">#REF!</definedName>
    <definedName name="GBP_31.03." localSheetId="37">#REF!</definedName>
    <definedName name="GBP_31.03." localSheetId="58">#REF!</definedName>
    <definedName name="GBP_31.03." localSheetId="5">#REF!</definedName>
    <definedName name="GBP_31.03." localSheetId="6">#REF!</definedName>
    <definedName name="GBP_31.03." localSheetId="55">#REF!</definedName>
    <definedName name="GBP_31.03." localSheetId="57">#REF!</definedName>
    <definedName name="GBP_31.03." localSheetId="8">#REF!</definedName>
    <definedName name="GBP_31.03." localSheetId="9">#REF!</definedName>
    <definedName name="GBP_31.03." localSheetId="7">#REF!</definedName>
    <definedName name="GBP_31.03." localSheetId="10">#REF!</definedName>
    <definedName name="GBP_31.03." localSheetId="12">#REF!</definedName>
    <definedName name="GBP_31.03." localSheetId="13">#REF!</definedName>
    <definedName name="GBP_31.03." localSheetId="11">#REF!</definedName>
    <definedName name="GBP_31.03." localSheetId="36">#REF!</definedName>
    <definedName name="GBP_31.03." localSheetId="19">#REF!</definedName>
    <definedName name="GBP_31.03.">#REF!</definedName>
    <definedName name="GBP_4.kv." localSheetId="41">#REF!</definedName>
    <definedName name="GBP_4.kv." localSheetId="21">#REF!</definedName>
    <definedName name="GBP_4.kv." localSheetId="15">#REF!</definedName>
    <definedName name="GBP_4.kv." localSheetId="35">#REF!</definedName>
    <definedName name="GBP_4.kv." localSheetId="34">#REF!</definedName>
    <definedName name="GBP_4.kv." localSheetId="54">#REF!</definedName>
    <definedName name="GBP_4.kv." localSheetId="27">#REF!</definedName>
    <definedName name="GBP_4.kv." localSheetId="37">#REF!</definedName>
    <definedName name="GBP_4.kv." localSheetId="58">#REF!</definedName>
    <definedName name="GBP_4.kv." localSheetId="5">#REF!</definedName>
    <definedName name="GBP_4.kv." localSheetId="6">#REF!</definedName>
    <definedName name="GBP_4.kv." localSheetId="55">#REF!</definedName>
    <definedName name="GBP_4.kv." localSheetId="57">#REF!</definedName>
    <definedName name="GBP_4.kv." localSheetId="8">#REF!</definedName>
    <definedName name="GBP_4.kv." localSheetId="9">#REF!</definedName>
    <definedName name="GBP_4.kv." localSheetId="7">#REF!</definedName>
    <definedName name="GBP_4.kv." localSheetId="10">#REF!</definedName>
    <definedName name="GBP_4.kv." localSheetId="12">#REF!</definedName>
    <definedName name="GBP_4.kv." localSheetId="13">#REF!</definedName>
    <definedName name="GBP_4.kv." localSheetId="11">#REF!</definedName>
    <definedName name="GBP_4.kv." localSheetId="36">#REF!</definedName>
    <definedName name="GBP_4.kv." localSheetId="19">#REF!</definedName>
    <definedName name="GBP_4.kv.">#REF!</definedName>
    <definedName name="GBP_Primo" localSheetId="41">#REF!</definedName>
    <definedName name="GBP_Primo" localSheetId="21">#REF!</definedName>
    <definedName name="GBP_Primo" localSheetId="15">#REF!</definedName>
    <definedName name="GBP_Primo" localSheetId="35">#REF!</definedName>
    <definedName name="GBP_Primo" localSheetId="34">#REF!</definedName>
    <definedName name="GBP_Primo" localSheetId="54">#REF!</definedName>
    <definedName name="GBP_Primo" localSheetId="27">#REF!</definedName>
    <definedName name="GBP_Primo" localSheetId="37">#REF!</definedName>
    <definedName name="GBP_Primo" localSheetId="58">#REF!</definedName>
    <definedName name="GBP_Primo" localSheetId="5">#REF!</definedName>
    <definedName name="GBP_Primo" localSheetId="6">#REF!</definedName>
    <definedName name="GBP_Primo" localSheetId="55">#REF!</definedName>
    <definedName name="GBP_Primo" localSheetId="57">#REF!</definedName>
    <definedName name="GBP_Primo" localSheetId="8">#REF!</definedName>
    <definedName name="GBP_Primo" localSheetId="9">#REF!</definedName>
    <definedName name="GBP_Primo" localSheetId="7">#REF!</definedName>
    <definedName name="GBP_Primo" localSheetId="10">#REF!</definedName>
    <definedName name="GBP_Primo" localSheetId="12">#REF!</definedName>
    <definedName name="GBP_Primo" localSheetId="13">#REF!</definedName>
    <definedName name="GBP_Primo" localSheetId="11">#REF!</definedName>
    <definedName name="GBP_Primo" localSheetId="36">#REF!</definedName>
    <definedName name="GBP_Primo" localSheetId="19">#REF!</definedName>
    <definedName name="GBP_Primo">#REF!</definedName>
    <definedName name="GBP_Ultimo" localSheetId="41">#REF!</definedName>
    <definedName name="GBP_Ultimo" localSheetId="21">#REF!</definedName>
    <definedName name="GBP_Ultimo" localSheetId="15">#REF!</definedName>
    <definedName name="GBP_Ultimo" localSheetId="35">#REF!</definedName>
    <definedName name="GBP_Ultimo" localSheetId="34">#REF!</definedName>
    <definedName name="GBP_Ultimo" localSheetId="54">#REF!</definedName>
    <definedName name="GBP_Ultimo" localSheetId="27">#REF!</definedName>
    <definedName name="GBP_Ultimo" localSheetId="37">#REF!</definedName>
    <definedName name="GBP_Ultimo" localSheetId="58">#REF!</definedName>
    <definedName name="GBP_Ultimo" localSheetId="5">#REF!</definedName>
    <definedName name="GBP_Ultimo" localSheetId="6">#REF!</definedName>
    <definedName name="GBP_Ultimo" localSheetId="55">#REF!</definedName>
    <definedName name="GBP_Ultimo" localSheetId="57">#REF!</definedName>
    <definedName name="GBP_Ultimo" localSheetId="8">#REF!</definedName>
    <definedName name="GBP_Ultimo" localSheetId="9">#REF!</definedName>
    <definedName name="GBP_Ultimo" localSheetId="7">#REF!</definedName>
    <definedName name="GBP_Ultimo" localSheetId="10">#REF!</definedName>
    <definedName name="GBP_Ultimo" localSheetId="12">#REF!</definedName>
    <definedName name="GBP_Ultimo" localSheetId="13">#REF!</definedName>
    <definedName name="GBP_Ultimo" localSheetId="11">#REF!</definedName>
    <definedName name="GBP_Ultimo" localSheetId="36">#REF!</definedName>
    <definedName name="GBP_Ultimo" localSheetId="19">#REF!</definedName>
    <definedName name="GBP_Ultimo">#REF!</definedName>
    <definedName name="gcc" localSheetId="41">#REF!</definedName>
    <definedName name="gcc" localSheetId="21">#REF!</definedName>
    <definedName name="gcc" localSheetId="15">#REF!</definedName>
    <definedName name="gcc" localSheetId="35">#REF!</definedName>
    <definedName name="gcc" localSheetId="34">#REF!</definedName>
    <definedName name="gcc" localSheetId="54">#REF!</definedName>
    <definedName name="gcc" localSheetId="27">#REF!</definedName>
    <definedName name="gcc" localSheetId="37">#REF!</definedName>
    <definedName name="gcc" localSheetId="58">#REF!</definedName>
    <definedName name="gcc" localSheetId="5">#REF!</definedName>
    <definedName name="gcc" localSheetId="6">#REF!</definedName>
    <definedName name="gcc" localSheetId="55">#REF!</definedName>
    <definedName name="gcc" localSheetId="57">#REF!</definedName>
    <definedName name="gcc" localSheetId="8">#REF!</definedName>
    <definedName name="gcc" localSheetId="9">#REF!</definedName>
    <definedName name="gcc" localSheetId="7">#REF!</definedName>
    <definedName name="gcc" localSheetId="10">#REF!</definedName>
    <definedName name="gcc" localSheetId="12">#REF!</definedName>
    <definedName name="gcc" localSheetId="13">#REF!</definedName>
    <definedName name="gcc" localSheetId="11">#REF!</definedName>
    <definedName name="gcc" localSheetId="36">#REF!</definedName>
    <definedName name="gcc" localSheetId="19">#REF!</definedName>
    <definedName name="gcc">#REF!</definedName>
    <definedName name="gcc_other" localSheetId="41">#REF!</definedName>
    <definedName name="gcc_other" localSheetId="21">#REF!</definedName>
    <definedName name="gcc_other" localSheetId="15">#REF!</definedName>
    <definedName name="gcc_other" localSheetId="35">#REF!</definedName>
    <definedName name="gcc_other" localSheetId="34">#REF!</definedName>
    <definedName name="gcc_other" localSheetId="54">#REF!</definedName>
    <definedName name="gcc_other" localSheetId="27">#REF!</definedName>
    <definedName name="gcc_other" localSheetId="37">#REF!</definedName>
    <definedName name="gcc_other" localSheetId="58">#REF!</definedName>
    <definedName name="gcc_other" localSheetId="5">#REF!</definedName>
    <definedName name="gcc_other" localSheetId="6">#REF!</definedName>
    <definedName name="gcc_other" localSheetId="55">#REF!</definedName>
    <definedName name="gcc_other" localSheetId="57">#REF!</definedName>
    <definedName name="gcc_other" localSheetId="8">#REF!</definedName>
    <definedName name="gcc_other" localSheetId="9">#REF!</definedName>
    <definedName name="gcc_other" localSheetId="7">#REF!</definedName>
    <definedName name="gcc_other" localSheetId="10">#REF!</definedName>
    <definedName name="gcc_other" localSheetId="12">#REF!</definedName>
    <definedName name="gcc_other" localSheetId="13">#REF!</definedName>
    <definedName name="gcc_other" localSheetId="11">#REF!</definedName>
    <definedName name="gcc_other" localSheetId="36">#REF!</definedName>
    <definedName name="gcc_other" localSheetId="19">#REF!</definedName>
    <definedName name="gcc_other">#REF!</definedName>
    <definedName name="General" localSheetId="41">#REF!</definedName>
    <definedName name="General" localSheetId="21">#REF!</definedName>
    <definedName name="General" localSheetId="15">#REF!</definedName>
    <definedName name="General" localSheetId="35">#REF!</definedName>
    <definedName name="General" localSheetId="34">#REF!</definedName>
    <definedName name="General" localSheetId="54">#REF!</definedName>
    <definedName name="General" localSheetId="27">#REF!</definedName>
    <definedName name="General" localSheetId="37">#REF!</definedName>
    <definedName name="General" localSheetId="58">#REF!</definedName>
    <definedName name="General" localSheetId="5">#REF!</definedName>
    <definedName name="General" localSheetId="6">#REF!</definedName>
    <definedName name="General" localSheetId="55">#REF!</definedName>
    <definedName name="General" localSheetId="57">#REF!</definedName>
    <definedName name="General" localSheetId="8">#REF!</definedName>
    <definedName name="General" localSheetId="9">#REF!</definedName>
    <definedName name="General" localSheetId="7">#REF!</definedName>
    <definedName name="General" localSheetId="10">#REF!</definedName>
    <definedName name="General" localSheetId="12">#REF!</definedName>
    <definedName name="General" localSheetId="13">#REF!</definedName>
    <definedName name="General" localSheetId="11">#REF!</definedName>
    <definedName name="General" localSheetId="36">#REF!</definedName>
    <definedName name="General" localSheetId="19">#REF!</definedName>
    <definedName name="General">#REF!</definedName>
    <definedName name="general1" localSheetId="41">#REF!</definedName>
    <definedName name="general1" localSheetId="21">#REF!</definedName>
    <definedName name="general1" localSheetId="15">#REF!</definedName>
    <definedName name="general1" localSheetId="35">#REF!</definedName>
    <definedName name="general1" localSheetId="34">#REF!</definedName>
    <definedName name="general1" localSheetId="54">#REF!</definedName>
    <definedName name="general1" localSheetId="27">#REF!</definedName>
    <definedName name="general1" localSheetId="37">#REF!</definedName>
    <definedName name="general1" localSheetId="58">#REF!</definedName>
    <definedName name="general1" localSheetId="5">#REF!</definedName>
    <definedName name="general1" localSheetId="6">#REF!</definedName>
    <definedName name="general1" localSheetId="55">#REF!</definedName>
    <definedName name="general1" localSheetId="57">#REF!</definedName>
    <definedName name="general1" localSheetId="8">#REF!</definedName>
    <definedName name="general1" localSheetId="9">#REF!</definedName>
    <definedName name="general1" localSheetId="7">#REF!</definedName>
    <definedName name="general1" localSheetId="10">#REF!</definedName>
    <definedName name="general1" localSheetId="12">#REF!</definedName>
    <definedName name="general1" localSheetId="13">#REF!</definedName>
    <definedName name="general1" localSheetId="11">#REF!</definedName>
    <definedName name="general1" localSheetId="36">#REF!</definedName>
    <definedName name="general1" localSheetId="19">#REF!</definedName>
    <definedName name="general1">#REF!</definedName>
    <definedName name="GenInsKeyFig" localSheetId="41">#REF!</definedName>
    <definedName name="GenInsKeyFig" localSheetId="21">#REF!</definedName>
    <definedName name="GenInsKeyFig" localSheetId="15">#REF!</definedName>
    <definedName name="GenInsKeyFig" localSheetId="35">#REF!</definedName>
    <definedName name="GenInsKeyFig" localSheetId="34">#REF!</definedName>
    <definedName name="GenInsKeyFig" localSheetId="54">#REF!</definedName>
    <definedName name="GenInsKeyFig" localSheetId="27">#REF!</definedName>
    <definedName name="GenInsKeyFig" localSheetId="37">#REF!</definedName>
    <definedName name="GenInsKeyFig" localSheetId="58">#REF!</definedName>
    <definedName name="GenInsKeyFig" localSheetId="5">#REF!</definedName>
    <definedName name="GenInsKeyFig" localSheetId="6">#REF!</definedName>
    <definedName name="GenInsKeyFig" localSheetId="55">#REF!</definedName>
    <definedName name="GenInsKeyFig" localSheetId="57">#REF!</definedName>
    <definedName name="GenInsKeyFig" localSheetId="8">#REF!</definedName>
    <definedName name="GenInsKeyFig" localSheetId="9">#REF!</definedName>
    <definedName name="GenInsKeyFig" localSheetId="7">#REF!</definedName>
    <definedName name="GenInsKeyFig" localSheetId="10">#REF!</definedName>
    <definedName name="GenInsKeyFig" localSheetId="12">#REF!</definedName>
    <definedName name="GenInsKeyFig" localSheetId="13">#REF!</definedName>
    <definedName name="GenInsKeyFig" localSheetId="11">#REF!</definedName>
    <definedName name="GenInsKeyFig" localSheetId="36">#REF!</definedName>
    <definedName name="GenInsKeyFig" localSheetId="19">#REF!</definedName>
    <definedName name="GenInsKeyFig">#REF!</definedName>
    <definedName name="ggg" localSheetId="41" hidden="1">{"5 * utfall + budget",#N/A,FALSE,"T-0298";"5 * bolag",#N/A,FALSE,"T-0298";"Unibank, utfall alla",#N/A,FALSE,"T-0298";#N/A,#N/A,FALSE,"Koncernskulder";#N/A,#N/A,FALSE,"Koncernfakturering"}</definedName>
    <definedName name="ggg" localSheetId="21" hidden="1">{"5 * utfall + budget",#N/A,FALSE,"T-0298";"5 * bolag",#N/A,FALSE,"T-0298";"Unibank, utfall alla",#N/A,FALSE,"T-0298";#N/A,#N/A,FALSE,"Koncernskulder";#N/A,#N/A,FALSE,"Koncernfakturering"}</definedName>
    <definedName name="ggg" localSheetId="15" hidden="1">{"5 * utfall + budget",#N/A,FALSE,"T-0298";"5 * bolag",#N/A,FALSE,"T-0298";"Unibank, utfall alla",#N/A,FALSE,"T-0298";#N/A,#N/A,FALSE,"Koncernskulder";#N/A,#N/A,FALSE,"Koncernfakturering"}</definedName>
    <definedName name="ggg" localSheetId="35" hidden="1">{"5 * utfall + budget",#N/A,FALSE,"T-0298";"5 * bolag",#N/A,FALSE,"T-0298";"Unibank, utfall alla",#N/A,FALSE,"T-0298";#N/A,#N/A,FALSE,"Koncernskulder";#N/A,#N/A,FALSE,"Koncernfakturering"}</definedName>
    <definedName name="ggg" localSheetId="34" hidden="1">{"5 * utfall + budget",#N/A,FALSE,"T-0298";"5 * bolag",#N/A,FALSE,"T-0298";"Unibank, utfall alla",#N/A,FALSE,"T-0298";#N/A,#N/A,FALSE,"Koncernskulder";#N/A,#N/A,FALSE,"Koncernfakturering"}</definedName>
    <definedName name="ggg" localSheetId="31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27" hidden="1">{"5 * utfall + budget",#N/A,FALSE,"T-0298";"5 * bolag",#N/A,FALSE,"T-0298";"Unibank, utfall alla",#N/A,FALSE,"T-0298";#N/A,#N/A,FALSE,"Koncernskulder";#N/A,#N/A,FALSE,"Koncernfakturering"}</definedName>
    <definedName name="ggg" localSheetId="37" hidden="1">{"5 * utfall + budget",#N/A,FALSE,"T-0298";"5 * bolag",#N/A,FALSE,"T-0298";"Unibank, utfall alla",#N/A,FALSE,"T-0298";#N/A,#N/A,FALSE,"Koncernskulder";#N/A,#N/A,FALSE,"Koncernfakturering"}</definedName>
    <definedName name="ggg" localSheetId="58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55" hidden="1">{"5 * utfall + budget",#N/A,FALSE,"T-0298";"5 * bolag",#N/A,FALSE,"T-0298";"Unibank, utfall alla",#N/A,FALSE,"T-0298";#N/A,#N/A,FALSE,"Koncernskulder";#N/A,#N/A,FALSE,"Koncernfakturering"}</definedName>
    <definedName name="ggg" localSheetId="57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46" hidden="1">{"5 * utfall + budget",#N/A,FALSE,"T-0298";"5 * bolag",#N/A,FALSE,"T-0298";"Unibank, utfall alla",#N/A,FALSE,"T-0298";#N/A,#N/A,FALSE,"Koncernskulder";#N/A,#N/A,FALSE,"Koncernfakturering"}</definedName>
    <definedName name="ggg" localSheetId="42" hidden="1">{"5 * utfall + budget",#N/A,FALSE,"T-0298";"5 * bolag",#N/A,FALSE,"T-0298";"Unibank, utfall alla",#N/A,FALSE,"T-0298";#N/A,#N/A,FALSE,"Koncernskulder";#N/A,#N/A,FALSE,"Koncernfakturering"}</definedName>
    <definedName name="ggg" localSheetId="10" hidden="1">{"5 * utfall + budget",#N/A,FALSE,"T-0298";"5 * bolag",#N/A,FALSE,"T-0298";"Unibank, utfall alla",#N/A,FALSE,"T-0298";#N/A,#N/A,FALSE,"Koncernskulder";#N/A,#N/A,FALSE,"Koncernfakturering"}</definedName>
    <definedName name="ggg" localSheetId="12" hidden="1">{"5 * utfall + budget",#N/A,FALSE,"T-0298";"5 * bolag",#N/A,FALSE,"T-0298";"Unibank, utfall alla",#N/A,FALSE,"T-0298";#N/A,#N/A,FALSE,"Koncernskulder";#N/A,#N/A,FALSE,"Koncernfakturering"}</definedName>
    <definedName name="ggg" localSheetId="13" hidden="1">{"5 * utfall + budget",#N/A,FALSE,"T-0298";"5 * bolag",#N/A,FALSE,"T-0298";"Unibank, utfall alla",#N/A,FALSE,"T-0298";#N/A,#N/A,FALSE,"Koncernskulder";#N/A,#N/A,FALSE,"Koncernfakturering"}</definedName>
    <definedName name="ggg" localSheetId="11" hidden="1">{"5 * utfall + budget",#N/A,FALSE,"T-0298";"5 * bolag",#N/A,FALSE,"T-0298";"Unibank, utfall alla",#N/A,FALSE,"T-0298";#N/A,#N/A,FALSE,"Koncernskulder";#N/A,#N/A,FALSE,"Koncernfakturering"}</definedName>
    <definedName name="ggg" localSheetId="40" hidden="1">{"5 * utfall + budget",#N/A,FALSE,"T-0298";"5 * bolag",#N/A,FALSE,"T-0298";"Unibank, utfall alla",#N/A,FALSE,"T-0298";#N/A,#N/A,FALSE,"Koncernskulder";#N/A,#N/A,FALSE,"Koncernfakturering"}</definedName>
    <definedName name="ggg" localSheetId="36" hidden="1">{"5 * utfall + budget",#N/A,FALSE,"T-0298";"5 * bolag",#N/A,FALSE,"T-0298";"Unibank, utfall alla",#N/A,FALSE,"T-0298";#N/A,#N/A,FALSE,"Koncernskulder";#N/A,#N/A,FALSE,"Koncernfakturering"}</definedName>
    <definedName name="ggg" localSheetId="19" hidden="1">{"5 * utfall + budget",#N/A,FALSE,"T-0298";"5 * bolag",#N/A,FALSE,"T-0298";"Unibank, utfall alla",#N/A,FALSE,"T-0298";#N/A,#N/A,FALSE,"Koncernskulder";#N/A,#N/A,FALSE,"Koncernfakturering"}</definedName>
    <definedName name="ggg" localSheetId="20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41">OFFSET('[22]Chart Losses'!$I$7,COUNT('[22]Chart Losses'!$I$7:$I$50)-'[22]Chart Losses'!$H$1,,'[22]Chart Losses'!$H$1)</definedName>
    <definedName name="GROUP" localSheetId="31">OFFSET('[23]Chart Losses'!$I$7,COUNT('[23]Chart Losses'!$I$7:$I$50)-'[23]Chart Losses'!$H$1,,'[23]Chart Losses'!$H$1)</definedName>
    <definedName name="GROUP" localSheetId="54">OFFSET('[23]Chart Losses'!$I$7,COUNT('[23]Chart Losses'!$I$7:$I$50)-'[23]Chart Losses'!$H$1,,'[23]Chart Losses'!$H$1)</definedName>
    <definedName name="GROUP" localSheetId="37">OFFSET('[24]Chart Losses'!$I$7,COUNT('[24]Chart Losses'!$I$7:$I$50)-'[24]Chart Losses'!$H$1,,'[24]Chart Losses'!$H$1)</definedName>
    <definedName name="GROUP" localSheetId="58">OFFSET('[25]Chart Losses'!$I$7,COUNT('[25]Chart Losses'!$I$7:$I$50)-'[25]Chart Losses'!$H$1,,'[25]Chart Losses'!$H$1)</definedName>
    <definedName name="GROUP" localSheetId="55">OFFSET('[24]Chart Losses'!$I$7,COUNT('[24]Chart Losses'!$I$7:$I$50)-'[24]Chart Losses'!$H$1,,'[24]Chart Losses'!$H$1)</definedName>
    <definedName name="GROUP" localSheetId="57">OFFSET('[23]Chart Losses'!$I$7,COUNT('[23]Chart Losses'!$I$7:$I$50)-'[23]Chart Losses'!$H$1,,'[23]Chart Losses'!$H$1)</definedName>
    <definedName name="GROUP" localSheetId="8">OFFSET('[26]Chart Losses'!$I$7,COUNT('[26]Chart Losses'!$I$7:$I$50)-'[26]Chart Losses'!$H$1,,'[26]Chart Losses'!$H$1)</definedName>
    <definedName name="GROUP" localSheetId="9">OFFSET('[26]Chart Losses'!$I$7,COUNT('[26]Chart Losses'!$I$7:$I$50)-'[26]Chart Losses'!$H$1,,'[26]Chart Losses'!$H$1)</definedName>
    <definedName name="GROUP" localSheetId="7">OFFSET('[26]Chart Losses'!$I$7,COUNT('[26]Chart Losses'!$I$7:$I$50)-'[26]Chart Losses'!$H$1,,'[26]Chart Losses'!$H$1)</definedName>
    <definedName name="GROUP" localSheetId="36">OFFSET('[24]Chart Losses'!$I$7,COUNT('[24]Chart Losses'!$I$7:$I$50)-'[24]Chart Losses'!$H$1,,'[24]Chart Losses'!$H$1)</definedName>
    <definedName name="GROUP">OFFSET('[22]Chart Losses'!$I$7,COUNT('[22]Chart Losses'!$I$7:$I$50)-'[22]Chart Losses'!$H$1,,'[22]Chart Losses'!$H$1)</definedName>
    <definedName name="GroupQ" localSheetId="41">#REF!</definedName>
    <definedName name="GroupQ" localSheetId="21">#REF!</definedName>
    <definedName name="GroupQ" localSheetId="15">#REF!</definedName>
    <definedName name="GroupQ" localSheetId="35">#REF!</definedName>
    <definedName name="GroupQ" localSheetId="34">#REF!</definedName>
    <definedName name="GroupQ" localSheetId="54">#REF!</definedName>
    <definedName name="GroupQ" localSheetId="27">#REF!</definedName>
    <definedName name="GroupQ" localSheetId="37">#REF!</definedName>
    <definedName name="GroupQ" localSheetId="58">#REF!</definedName>
    <definedName name="GroupQ" localSheetId="5">#REF!</definedName>
    <definedName name="GroupQ" localSheetId="6">#REF!</definedName>
    <definedName name="GroupQ" localSheetId="55">#REF!</definedName>
    <definedName name="GroupQ" localSheetId="57">#REF!</definedName>
    <definedName name="GroupQ" localSheetId="8">#REF!</definedName>
    <definedName name="GroupQ" localSheetId="9">#REF!</definedName>
    <definedName name="GroupQ" localSheetId="7">#REF!</definedName>
    <definedName name="GroupQ" localSheetId="10">#REF!</definedName>
    <definedName name="GroupQ" localSheetId="12">#REF!</definedName>
    <definedName name="GroupQ" localSheetId="13">#REF!</definedName>
    <definedName name="GroupQ" localSheetId="11">#REF!</definedName>
    <definedName name="GroupQ" localSheetId="36">#REF!</definedName>
    <definedName name="GroupQ" localSheetId="19">#REF!</definedName>
    <definedName name="GroupQ">#REF!</definedName>
    <definedName name="GroupYTD" localSheetId="41">#REF!</definedName>
    <definedName name="GroupYTD" localSheetId="21">#REF!</definedName>
    <definedName name="GroupYTD" localSheetId="15">#REF!</definedName>
    <definedName name="GroupYTD" localSheetId="35">#REF!</definedName>
    <definedName name="GroupYTD" localSheetId="34">#REF!</definedName>
    <definedName name="GroupYTD" localSheetId="54">#REF!</definedName>
    <definedName name="GroupYTD" localSheetId="27">#REF!</definedName>
    <definedName name="GroupYTD" localSheetId="37">#REF!</definedName>
    <definedName name="GroupYTD" localSheetId="58">#REF!</definedName>
    <definedName name="GroupYTD" localSheetId="5">#REF!</definedName>
    <definedName name="GroupYTD" localSheetId="6">#REF!</definedName>
    <definedName name="GroupYTD" localSheetId="55">#REF!</definedName>
    <definedName name="GroupYTD" localSheetId="57">#REF!</definedName>
    <definedName name="GroupYTD" localSheetId="8">#REF!</definedName>
    <definedName name="GroupYTD" localSheetId="9">#REF!</definedName>
    <definedName name="GroupYTD" localSheetId="7">#REF!</definedName>
    <definedName name="GroupYTD" localSheetId="10">#REF!</definedName>
    <definedName name="GroupYTD" localSheetId="12">#REF!</definedName>
    <definedName name="GroupYTD" localSheetId="13">#REF!</definedName>
    <definedName name="GroupYTD" localSheetId="11">#REF!</definedName>
    <definedName name="GroupYTD" localSheetId="36">#REF!</definedName>
    <definedName name="GroupYTD" localSheetId="19">#REF!</definedName>
    <definedName name="GroupYTD">#REF!</definedName>
    <definedName name="gw" localSheetId="41" hidden="1">{"5 * utfall + budget",#N/A,FALSE,"T-0298";"5 * bolag",#N/A,FALSE,"T-0298";"Unibank, utfall alla",#N/A,FALSE,"T-0298";#N/A,#N/A,FALSE,"Koncernskulder";#N/A,#N/A,FALSE,"Koncernfakturering"}</definedName>
    <definedName name="gw" localSheetId="21" hidden="1">{"5 * utfall + budget",#N/A,FALSE,"T-0298";"5 * bolag",#N/A,FALSE,"T-0298";"Unibank, utfall alla",#N/A,FALSE,"T-0298";#N/A,#N/A,FALSE,"Koncernskulder";#N/A,#N/A,FALSE,"Koncernfakturering"}</definedName>
    <definedName name="gw" localSheetId="15" hidden="1">{"5 * utfall + budget",#N/A,FALSE,"T-0298";"5 * bolag",#N/A,FALSE,"T-0298";"Unibank, utfall alla",#N/A,FALSE,"T-0298";#N/A,#N/A,FALSE,"Koncernskulder";#N/A,#N/A,FALSE,"Koncernfakturering"}</definedName>
    <definedName name="gw" localSheetId="35" hidden="1">{"5 * utfall + budget",#N/A,FALSE,"T-0298";"5 * bolag",#N/A,FALSE,"T-0298";"Unibank, utfall alla",#N/A,FALSE,"T-0298";#N/A,#N/A,FALSE,"Koncernskulder";#N/A,#N/A,FALSE,"Koncernfakturering"}</definedName>
    <definedName name="gw" localSheetId="34" hidden="1">{"5 * utfall + budget",#N/A,FALSE,"T-0298";"5 * bolag",#N/A,FALSE,"T-0298";"Unibank, utfall alla",#N/A,FALSE,"T-0298";#N/A,#N/A,FALSE,"Koncernskulder";#N/A,#N/A,FALSE,"Koncernfakturering"}</definedName>
    <definedName name="gw" localSheetId="31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27" hidden="1">{"5 * utfall + budget",#N/A,FALSE,"T-0298";"5 * bolag",#N/A,FALSE,"T-0298";"Unibank, utfall alla",#N/A,FALSE,"T-0298";#N/A,#N/A,FALSE,"Koncernskulder";#N/A,#N/A,FALSE,"Koncernfakturering"}</definedName>
    <definedName name="gw" localSheetId="37" hidden="1">{"5 * utfall + budget",#N/A,FALSE,"T-0298";"5 * bolag",#N/A,FALSE,"T-0298";"Unibank, utfall alla",#N/A,FALSE,"T-0298";#N/A,#N/A,FALSE,"Koncernskulder";#N/A,#N/A,FALSE,"Koncernfakturering"}</definedName>
    <definedName name="gw" localSheetId="58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55" hidden="1">{"5 * utfall + budget",#N/A,FALSE,"T-0298";"5 * bolag",#N/A,FALSE,"T-0298";"Unibank, utfall alla",#N/A,FALSE,"T-0298";#N/A,#N/A,FALSE,"Koncernskulder";#N/A,#N/A,FALSE,"Koncernfakturering"}</definedName>
    <definedName name="gw" localSheetId="57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46" hidden="1">{"5 * utfall + budget",#N/A,FALSE,"T-0298";"5 * bolag",#N/A,FALSE,"T-0298";"Unibank, utfall alla",#N/A,FALSE,"T-0298";#N/A,#N/A,FALSE,"Koncernskulder";#N/A,#N/A,FALSE,"Koncernfakturering"}</definedName>
    <definedName name="gw" localSheetId="42" hidden="1">{"5 * utfall + budget",#N/A,FALSE,"T-0298";"5 * bolag",#N/A,FALSE,"T-0298";"Unibank, utfall alla",#N/A,FALSE,"T-0298";#N/A,#N/A,FALSE,"Koncernskulder";#N/A,#N/A,FALSE,"Koncernfakturering"}</definedName>
    <definedName name="gw" localSheetId="10" hidden="1">{"5 * utfall + budget",#N/A,FALSE,"T-0298";"5 * bolag",#N/A,FALSE,"T-0298";"Unibank, utfall alla",#N/A,FALSE,"T-0298";#N/A,#N/A,FALSE,"Koncernskulder";#N/A,#N/A,FALSE,"Koncernfakturering"}</definedName>
    <definedName name="gw" localSheetId="12" hidden="1">{"5 * utfall + budget",#N/A,FALSE,"T-0298";"5 * bolag",#N/A,FALSE,"T-0298";"Unibank, utfall alla",#N/A,FALSE,"T-0298";#N/A,#N/A,FALSE,"Koncernskulder";#N/A,#N/A,FALSE,"Koncernfakturering"}</definedName>
    <definedName name="gw" localSheetId="13" hidden="1">{"5 * utfall + budget",#N/A,FALSE,"T-0298";"5 * bolag",#N/A,FALSE,"T-0298";"Unibank, utfall alla",#N/A,FALSE,"T-0298";#N/A,#N/A,FALSE,"Koncernskulder";#N/A,#N/A,FALSE,"Koncernfakturering"}</definedName>
    <definedName name="gw" localSheetId="11" hidden="1">{"5 * utfall + budget",#N/A,FALSE,"T-0298";"5 * bolag",#N/A,FALSE,"T-0298";"Unibank, utfall alla",#N/A,FALSE,"T-0298";#N/A,#N/A,FALSE,"Koncernskulder";#N/A,#N/A,FALSE,"Koncernfakturering"}</definedName>
    <definedName name="gw" localSheetId="40" hidden="1">{"5 * utfall + budget",#N/A,FALSE,"T-0298";"5 * bolag",#N/A,FALSE,"T-0298";"Unibank, utfall alla",#N/A,FALSE,"T-0298";#N/A,#N/A,FALSE,"Koncernskulder";#N/A,#N/A,FALSE,"Koncernfakturering"}</definedName>
    <definedName name="gw" localSheetId="36" hidden="1">{"5 * utfall + budget",#N/A,FALSE,"T-0298";"5 * bolag",#N/A,FALSE,"T-0298";"Unibank, utfall alla",#N/A,FALSE,"T-0298";#N/A,#N/A,FALSE,"Koncernskulder";#N/A,#N/A,FALSE,"Koncernfakturering"}</definedName>
    <definedName name="gw" localSheetId="19" hidden="1">{"5 * utfall + budget",#N/A,FALSE,"T-0298";"5 * bolag",#N/A,FALSE,"T-0298";"Unibank, utfall alla",#N/A,FALSE,"T-0298";#N/A,#N/A,FALSE,"Koncernskulder";#N/A,#N/A,FALSE,"Koncernfakturering"}</definedName>
    <definedName name="gw" localSheetId="20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41">OFFSET('[22]Chart Losses'!$K$7,COUNT('[22]Chart Losses'!$K$7:$K$50)-'[22]Chart Losses'!$H$1,,'[22]Chart Losses'!$H$1)</definedName>
    <definedName name="HOUSE" localSheetId="31">OFFSET('[23]Chart Losses'!$K$7,COUNT('[23]Chart Losses'!$K$7:$K$50)-'[23]Chart Losses'!$H$1,,'[23]Chart Losses'!$H$1)</definedName>
    <definedName name="HOUSE" localSheetId="54">OFFSET('[23]Chart Losses'!$K$7,COUNT('[23]Chart Losses'!$K$7:$K$50)-'[23]Chart Losses'!$H$1,,'[23]Chart Losses'!$H$1)</definedName>
    <definedName name="HOUSE" localSheetId="37">OFFSET('[24]Chart Losses'!$K$7,COUNT('[24]Chart Losses'!$K$7:$K$50)-'[24]Chart Losses'!$H$1,,'[24]Chart Losses'!$H$1)</definedName>
    <definedName name="HOUSE" localSheetId="58">OFFSET('[25]Chart Losses'!$K$7,COUNT('[25]Chart Losses'!$K$7:$K$50)-'[25]Chart Losses'!$H$1,,'[25]Chart Losses'!$H$1)</definedName>
    <definedName name="HOUSE" localSheetId="55">OFFSET('[24]Chart Losses'!$K$7,COUNT('[24]Chart Losses'!$K$7:$K$50)-'[24]Chart Losses'!$H$1,,'[24]Chart Losses'!$H$1)</definedName>
    <definedName name="HOUSE" localSheetId="57">OFFSET('[23]Chart Losses'!$K$7,COUNT('[23]Chart Losses'!$K$7:$K$50)-'[23]Chart Losses'!$H$1,,'[23]Chart Losses'!$H$1)</definedName>
    <definedName name="HOUSE" localSheetId="8">OFFSET('[26]Chart Losses'!$K$7,COUNT('[26]Chart Losses'!$K$7:$K$50)-'[26]Chart Losses'!$H$1,,'[26]Chart Losses'!$H$1)</definedName>
    <definedName name="HOUSE" localSheetId="9">OFFSET('[26]Chart Losses'!$K$7,COUNT('[26]Chart Losses'!$K$7:$K$50)-'[26]Chart Losses'!$H$1,,'[26]Chart Losses'!$H$1)</definedName>
    <definedName name="HOUSE" localSheetId="7">OFFSET('[26]Chart Losses'!$K$7,COUNT('[26]Chart Losses'!$K$7:$K$50)-'[26]Chart Losses'!$H$1,,'[26]Chart Losses'!$H$1)</definedName>
    <definedName name="HOUSE" localSheetId="36">OFFSET('[24]Chart Losses'!$K$7,COUNT('[24]Chart Losses'!$K$7:$K$50)-'[24]Chart Losses'!$H$1,,'[24]Chart Losses'!$H$1)</definedName>
    <definedName name="HOUSE">OFFSET('[22]Chart Losses'!$K$7,COUNT('[22]Chart Losses'!$K$7:$K$50)-'[22]Chart Losses'!$H$1,,'[22]Chart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41">#REF!</definedName>
    <definedName name="iib" localSheetId="21">#REF!</definedName>
    <definedName name="iib" localSheetId="15">#REF!</definedName>
    <definedName name="iib" localSheetId="35">#REF!</definedName>
    <definedName name="iib" localSheetId="34">#REF!</definedName>
    <definedName name="iib" localSheetId="54">#REF!</definedName>
    <definedName name="iib" localSheetId="27">#REF!</definedName>
    <definedName name="iib" localSheetId="37">#REF!</definedName>
    <definedName name="iib" localSheetId="58">#REF!</definedName>
    <definedName name="iib" localSheetId="5">#REF!</definedName>
    <definedName name="iib" localSheetId="6">#REF!</definedName>
    <definedName name="iib" localSheetId="55">#REF!</definedName>
    <definedName name="iib" localSheetId="57">#REF!</definedName>
    <definedName name="iib" localSheetId="8">#REF!</definedName>
    <definedName name="iib" localSheetId="9">#REF!</definedName>
    <definedName name="iib" localSheetId="7">#REF!</definedName>
    <definedName name="iib" localSheetId="10">#REF!</definedName>
    <definedName name="iib" localSheetId="12">#REF!</definedName>
    <definedName name="iib" localSheetId="13">#REF!</definedName>
    <definedName name="iib" localSheetId="11">#REF!</definedName>
    <definedName name="iib" localSheetId="36">#REF!</definedName>
    <definedName name="iib" localSheetId="19">#REF!</definedName>
    <definedName name="iib">#REF!</definedName>
    <definedName name="iib_total" localSheetId="41">#REF!</definedName>
    <definedName name="iib_total" localSheetId="21">#REF!</definedName>
    <definedName name="iib_total" localSheetId="15">#REF!</definedName>
    <definedName name="iib_total" localSheetId="35">#REF!</definedName>
    <definedName name="iib_total" localSheetId="34">#REF!</definedName>
    <definedName name="iib_total" localSheetId="54">#REF!</definedName>
    <definedName name="iib_total" localSheetId="27">#REF!</definedName>
    <definedName name="iib_total" localSheetId="37">#REF!</definedName>
    <definedName name="iib_total" localSheetId="58">#REF!</definedName>
    <definedName name="iib_total" localSheetId="5">#REF!</definedName>
    <definedName name="iib_total" localSheetId="6">#REF!</definedName>
    <definedName name="iib_total" localSheetId="55">#REF!</definedName>
    <definedName name="iib_total" localSheetId="57">#REF!</definedName>
    <definedName name="iib_total" localSheetId="8">#REF!</definedName>
    <definedName name="iib_total" localSheetId="9">#REF!</definedName>
    <definedName name="iib_total" localSheetId="7">#REF!</definedName>
    <definedName name="iib_total" localSheetId="10">#REF!</definedName>
    <definedName name="iib_total" localSheetId="12">#REF!</definedName>
    <definedName name="iib_total" localSheetId="13">#REF!</definedName>
    <definedName name="iib_total" localSheetId="11">#REF!</definedName>
    <definedName name="iib_total" localSheetId="36">#REF!</definedName>
    <definedName name="iib_total" localSheetId="19">#REF!</definedName>
    <definedName name="iib_total">#REF!</definedName>
    <definedName name="Income" localSheetId="41">#REF!</definedName>
    <definedName name="Income" localSheetId="21">#REF!</definedName>
    <definedName name="Income" localSheetId="15">#REF!</definedName>
    <definedName name="Income" localSheetId="35">#REF!</definedName>
    <definedName name="Income" localSheetId="34">#REF!</definedName>
    <definedName name="Income" localSheetId="54">#REF!</definedName>
    <definedName name="Income" localSheetId="27">#REF!</definedName>
    <definedName name="Income" localSheetId="37">#REF!</definedName>
    <definedName name="Income" localSheetId="58">#REF!</definedName>
    <definedName name="Income" localSheetId="5">#REF!</definedName>
    <definedName name="Income" localSheetId="6">#REF!</definedName>
    <definedName name="Income" localSheetId="55">#REF!</definedName>
    <definedName name="Income" localSheetId="57">#REF!</definedName>
    <definedName name="Income" localSheetId="8">#REF!</definedName>
    <definedName name="Income" localSheetId="9">#REF!</definedName>
    <definedName name="Income" localSheetId="7">#REF!</definedName>
    <definedName name="Income" localSheetId="10">#REF!</definedName>
    <definedName name="Income" localSheetId="12">#REF!</definedName>
    <definedName name="Income" localSheetId="13">#REF!</definedName>
    <definedName name="Income" localSheetId="11">#REF!</definedName>
    <definedName name="Income" localSheetId="36">#REF!</definedName>
    <definedName name="Income" localSheetId="19">#REF!</definedName>
    <definedName name="Income">#REF!</definedName>
    <definedName name="Income_statement__________________________________________________________SEKm" localSheetId="41">#REF!</definedName>
    <definedName name="Income_statement__________________________________________________________SEKm" localSheetId="21">#REF!</definedName>
    <definedName name="Income_statement__________________________________________________________SEKm" localSheetId="15">#REF!</definedName>
    <definedName name="Income_statement__________________________________________________________SEKm" localSheetId="35">#REF!</definedName>
    <definedName name="Income_statement__________________________________________________________SEKm" localSheetId="34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27">#REF!</definedName>
    <definedName name="Income_statement__________________________________________________________SEKm" localSheetId="37">#REF!</definedName>
    <definedName name="Income_statement__________________________________________________________SEKm" localSheetId="58">#REF!</definedName>
    <definedName name="Income_statement__________________________________________________________SEKm" localSheetId="5">#REF!</definedName>
    <definedName name="Income_statement__________________________________________________________SEKm" localSheetId="6">#REF!</definedName>
    <definedName name="Income_statement__________________________________________________________SEKm" localSheetId="55">#REF!</definedName>
    <definedName name="Income_statement__________________________________________________________SEKm" localSheetId="57">#REF!</definedName>
    <definedName name="Income_statement__________________________________________________________SEKm" localSheetId="8">#REF!</definedName>
    <definedName name="Income_statement__________________________________________________________SEKm" localSheetId="9">#REF!</definedName>
    <definedName name="Income_statement__________________________________________________________SEKm" localSheetId="7">#REF!</definedName>
    <definedName name="Income_statement__________________________________________________________SEKm" localSheetId="10">#REF!</definedName>
    <definedName name="Income_statement__________________________________________________________SEKm" localSheetId="12">#REF!</definedName>
    <definedName name="Income_statement__________________________________________________________SEKm" localSheetId="13">#REF!</definedName>
    <definedName name="Income_statement__________________________________________________________SEKm" localSheetId="11">#REF!</definedName>
    <definedName name="Income_statement__________________________________________________________SEKm" localSheetId="36">#REF!</definedName>
    <definedName name="Income_statement__________________________________________________________SEKm" localSheetId="19">#REF!</definedName>
    <definedName name="Income_statement__________________________________________________________SEKm">#REF!</definedName>
    <definedName name="INPR" localSheetId="41">#REF!</definedName>
    <definedName name="INPR" localSheetId="21">#REF!</definedName>
    <definedName name="INPR" localSheetId="15">#REF!</definedName>
    <definedName name="INPR" localSheetId="35">#REF!</definedName>
    <definedName name="INPR" localSheetId="34">#REF!</definedName>
    <definedName name="INPR" localSheetId="31">#REF!</definedName>
    <definedName name="INPR" localSheetId="54">#REF!</definedName>
    <definedName name="INPR" localSheetId="27">#REF!</definedName>
    <definedName name="INPR" localSheetId="37">#REF!</definedName>
    <definedName name="INPR" localSheetId="58">#REF!</definedName>
    <definedName name="INPR" localSheetId="5">#REF!</definedName>
    <definedName name="INPR" localSheetId="6">#REF!</definedName>
    <definedName name="INPR" localSheetId="55">#REF!</definedName>
    <definedName name="INPR" localSheetId="57">#REF!</definedName>
    <definedName name="INPR" localSheetId="8">#REF!</definedName>
    <definedName name="INPR" localSheetId="9">#REF!</definedName>
    <definedName name="INPR" localSheetId="7">#REF!</definedName>
    <definedName name="INPR" localSheetId="10">#REF!</definedName>
    <definedName name="INPR" localSheetId="12">#REF!</definedName>
    <definedName name="INPR" localSheetId="13">#REF!</definedName>
    <definedName name="INPR" localSheetId="11">#REF!</definedName>
    <definedName name="INPR" localSheetId="36">#REF!</definedName>
    <definedName name="INPR" localSheetId="19">#REF!</definedName>
    <definedName name="INPR">#REF!</definedName>
    <definedName name="inv.bank" localSheetId="41">#REF!</definedName>
    <definedName name="inv.bank" localSheetId="21">#REF!</definedName>
    <definedName name="inv.bank" localSheetId="15">#REF!</definedName>
    <definedName name="inv.bank" localSheetId="35">#REF!</definedName>
    <definedName name="inv.bank" localSheetId="34">#REF!</definedName>
    <definedName name="inv.bank" localSheetId="54">#REF!</definedName>
    <definedName name="inv.bank" localSheetId="27">#REF!</definedName>
    <definedName name="inv.bank" localSheetId="37">#REF!</definedName>
    <definedName name="inv.bank" localSheetId="58">#REF!</definedName>
    <definedName name="inv.bank" localSheetId="5">#REF!</definedName>
    <definedName name="inv.bank" localSheetId="6">#REF!</definedName>
    <definedName name="inv.bank" localSheetId="55">#REF!</definedName>
    <definedName name="inv.bank" localSheetId="57">#REF!</definedName>
    <definedName name="inv.bank" localSheetId="8">#REF!</definedName>
    <definedName name="inv.bank" localSheetId="9">#REF!</definedName>
    <definedName name="inv.bank" localSheetId="7">#REF!</definedName>
    <definedName name="inv.bank" localSheetId="10">#REF!</definedName>
    <definedName name="inv.bank" localSheetId="12">#REF!</definedName>
    <definedName name="inv.bank" localSheetId="13">#REF!</definedName>
    <definedName name="inv.bank" localSheetId="11">#REF!</definedName>
    <definedName name="inv.bank" localSheetId="36">#REF!</definedName>
    <definedName name="inv.bank" localSheetId="19">#REF!</definedName>
    <definedName name="inv.bank">#REF!</definedName>
    <definedName name="just" localSheetId="41">#REF!</definedName>
    <definedName name="just" localSheetId="21">#REF!</definedName>
    <definedName name="just" localSheetId="15">#REF!</definedName>
    <definedName name="just" localSheetId="35">#REF!</definedName>
    <definedName name="just" localSheetId="34">#REF!</definedName>
    <definedName name="just" localSheetId="54">#REF!</definedName>
    <definedName name="just" localSheetId="27">#REF!</definedName>
    <definedName name="just" localSheetId="37">#REF!</definedName>
    <definedName name="just" localSheetId="58">#REF!</definedName>
    <definedName name="just" localSheetId="5">#REF!</definedName>
    <definedName name="just" localSheetId="6">#REF!</definedName>
    <definedName name="just" localSheetId="55">#REF!</definedName>
    <definedName name="just" localSheetId="57">#REF!</definedName>
    <definedName name="just" localSheetId="8">#REF!</definedName>
    <definedName name="just" localSheetId="9">#REF!</definedName>
    <definedName name="just" localSheetId="7">#REF!</definedName>
    <definedName name="just" localSheetId="10">#REF!</definedName>
    <definedName name="just" localSheetId="12">#REF!</definedName>
    <definedName name="just" localSheetId="13">#REF!</definedName>
    <definedName name="just" localSheetId="11">#REF!</definedName>
    <definedName name="just" localSheetId="36">#REF!</definedName>
    <definedName name="just" localSheetId="19">#REF!</definedName>
    <definedName name="just">#REF!</definedName>
    <definedName name="Key" localSheetId="41">#REF!</definedName>
    <definedName name="Key" localSheetId="21">#REF!</definedName>
    <definedName name="Key" localSheetId="15">#REF!</definedName>
    <definedName name="Key" localSheetId="35">#REF!</definedName>
    <definedName name="Key" localSheetId="34">#REF!</definedName>
    <definedName name="Key" localSheetId="54">#REF!</definedName>
    <definedName name="Key" localSheetId="27">#REF!</definedName>
    <definedName name="Key" localSheetId="37">#REF!</definedName>
    <definedName name="Key" localSheetId="58">#REF!</definedName>
    <definedName name="Key" localSheetId="5">#REF!</definedName>
    <definedName name="Key" localSheetId="6">#REF!</definedName>
    <definedName name="Key" localSheetId="55">#REF!</definedName>
    <definedName name="Key" localSheetId="57">#REF!</definedName>
    <definedName name="Key" localSheetId="8">#REF!</definedName>
    <definedName name="Key" localSheetId="9">#REF!</definedName>
    <definedName name="Key" localSheetId="7">#REF!</definedName>
    <definedName name="Key" localSheetId="10">#REF!</definedName>
    <definedName name="Key" localSheetId="12">#REF!</definedName>
    <definedName name="Key" localSheetId="13">#REF!</definedName>
    <definedName name="Key" localSheetId="11">#REF!</definedName>
    <definedName name="Key" localSheetId="36">#REF!</definedName>
    <definedName name="Key" localSheetId="19">#REF!</definedName>
    <definedName name="Key">#REF!</definedName>
    <definedName name="key_life" localSheetId="41">#REF!</definedName>
    <definedName name="key_life" localSheetId="21">#REF!</definedName>
    <definedName name="key_life" localSheetId="15">#REF!</definedName>
    <definedName name="key_life" localSheetId="35">#REF!</definedName>
    <definedName name="key_life" localSheetId="34">#REF!</definedName>
    <definedName name="key_life" localSheetId="54">#REF!</definedName>
    <definedName name="key_life" localSheetId="27">#REF!</definedName>
    <definedName name="key_life" localSheetId="37">#REF!</definedName>
    <definedName name="key_life" localSheetId="58">#REF!</definedName>
    <definedName name="key_life" localSheetId="5">#REF!</definedName>
    <definedName name="key_life" localSheetId="6">#REF!</definedName>
    <definedName name="key_life" localSheetId="55">#REF!</definedName>
    <definedName name="key_life" localSheetId="57">#REF!</definedName>
    <definedName name="key_life" localSheetId="8">#REF!</definedName>
    <definedName name="key_life" localSheetId="9">#REF!</definedName>
    <definedName name="key_life" localSheetId="7">#REF!</definedName>
    <definedName name="key_life" localSheetId="10">#REF!</definedName>
    <definedName name="key_life" localSheetId="12">#REF!</definedName>
    <definedName name="key_life" localSheetId="13">#REF!</definedName>
    <definedName name="key_life" localSheetId="11">#REF!</definedName>
    <definedName name="key_life" localSheetId="36">#REF!</definedName>
    <definedName name="key_life" localSheetId="19">#REF!</definedName>
    <definedName name="key_life">#REF!</definedName>
    <definedName name="keyratio" localSheetId="41">#REF!</definedName>
    <definedName name="keyratio" localSheetId="21">#REF!</definedName>
    <definedName name="keyratio" localSheetId="15">#REF!</definedName>
    <definedName name="keyratio" localSheetId="35">#REF!</definedName>
    <definedName name="keyratio" localSheetId="34">#REF!</definedName>
    <definedName name="keyratio" localSheetId="54">#REF!</definedName>
    <definedName name="keyratio" localSheetId="27">#REF!</definedName>
    <definedName name="keyratio" localSheetId="37">#REF!</definedName>
    <definedName name="keyratio" localSheetId="58">#REF!</definedName>
    <definedName name="keyratio" localSheetId="5">#REF!</definedName>
    <definedName name="keyratio" localSheetId="6">#REF!</definedName>
    <definedName name="keyratio" localSheetId="55">#REF!</definedName>
    <definedName name="keyratio" localSheetId="57">#REF!</definedName>
    <definedName name="keyratio" localSheetId="8">#REF!</definedName>
    <definedName name="keyratio" localSheetId="9">#REF!</definedName>
    <definedName name="keyratio" localSheetId="7">#REF!</definedName>
    <definedName name="keyratio" localSheetId="10">#REF!</definedName>
    <definedName name="keyratio" localSheetId="12">#REF!</definedName>
    <definedName name="keyratio" localSheetId="13">#REF!</definedName>
    <definedName name="keyratio" localSheetId="11">#REF!</definedName>
    <definedName name="keyratio" localSheetId="36">#REF!</definedName>
    <definedName name="keyratio" localSheetId="19">#REF!</definedName>
    <definedName name="keyratio">#REF!</definedName>
    <definedName name="kk" localSheetId="41">[78]Syöttöpohja!$F$4</definedName>
    <definedName name="kk" localSheetId="54">[79]Syöttöpohja!$F$4</definedName>
    <definedName name="kk" localSheetId="37">[79]Syöttöpohja!$F$4</definedName>
    <definedName name="kk" localSheetId="38">[79]Syöttöpohja!$F$4</definedName>
    <definedName name="kk" localSheetId="58">[80]Syöttöpohja!$F$4</definedName>
    <definedName name="kk" localSheetId="32">[79]Syöttöpohja!$F$4</definedName>
    <definedName name="kk" localSheetId="55">[81]Syöttöpohja!$F$4</definedName>
    <definedName name="kk" localSheetId="57">[79]Syöttöpohja!$F$4</definedName>
    <definedName name="kk" localSheetId="8">[82]Syöttöpohja!$F$4</definedName>
    <definedName name="kk" localSheetId="9">[82]Syöttöpohja!$F$4</definedName>
    <definedName name="kk" localSheetId="7">[82]Syöttöpohja!$F$4</definedName>
    <definedName name="kk" localSheetId="36">[79]Syöttöpohja!$F$4</definedName>
    <definedName name="kk">[78]Syöttöpohja!$F$4</definedName>
    <definedName name="KolIndeks0" localSheetId="41">[32]HelpSheet!$G$9</definedName>
    <definedName name="KolIndeks0" localSheetId="54">[33]HelpSheet!$G$9</definedName>
    <definedName name="KolIndeks0" localSheetId="37">[33]HelpSheet!$G$9</definedName>
    <definedName name="KolIndeks0" localSheetId="38">[33]HelpSheet!$G$9</definedName>
    <definedName name="KolIndeks0" localSheetId="58">[34]HelpSheet!$G$9</definedName>
    <definedName name="KolIndeks0" localSheetId="32">[33]HelpSheet!$G$9</definedName>
    <definedName name="KolIndeks0" localSheetId="55">[35]HelpSheet!$G$9</definedName>
    <definedName name="KolIndeks0" localSheetId="57">[33]HelpSheet!$G$9</definedName>
    <definedName name="KolIndeks0" localSheetId="8">[36]HelpSheet!$G$9</definedName>
    <definedName name="KolIndeks0" localSheetId="9">[36]HelpSheet!$G$9</definedName>
    <definedName name="KolIndeks0" localSheetId="7">[36]HelpSheet!$G$9</definedName>
    <definedName name="KolIndeks0" localSheetId="36">[33]HelpSheet!$G$9</definedName>
    <definedName name="KolIndeks0">[32]HelpSheet!$G$9</definedName>
    <definedName name="KolIndeks1" localSheetId="41">[32]HelpSheet!$G$11</definedName>
    <definedName name="KolIndeks1" localSheetId="54">[33]HelpSheet!$G$11</definedName>
    <definedName name="KolIndeks1" localSheetId="37">[33]HelpSheet!$G$11</definedName>
    <definedName name="KolIndeks1" localSheetId="38">[33]HelpSheet!$G$11</definedName>
    <definedName name="KolIndeks1" localSheetId="58">[34]HelpSheet!$G$11</definedName>
    <definedName name="KolIndeks1" localSheetId="32">[33]HelpSheet!$G$11</definedName>
    <definedName name="KolIndeks1" localSheetId="55">[35]HelpSheet!$G$11</definedName>
    <definedName name="KolIndeks1" localSheetId="57">[33]HelpSheet!$G$11</definedName>
    <definedName name="KolIndeks1" localSheetId="8">[36]HelpSheet!$G$11</definedName>
    <definedName name="KolIndeks1" localSheetId="9">[36]HelpSheet!$G$11</definedName>
    <definedName name="KolIndeks1" localSheetId="7">[36]HelpSheet!$G$11</definedName>
    <definedName name="KolIndeks1" localSheetId="36">[33]HelpSheet!$G$11</definedName>
    <definedName name="KolIndeks1">[32]HelpSheet!$G$11</definedName>
    <definedName name="KolIndeks2" localSheetId="41">[32]HelpSheet!$G$13</definedName>
    <definedName name="KolIndeks2" localSheetId="54">[33]HelpSheet!$G$13</definedName>
    <definedName name="KolIndeks2" localSheetId="37">[33]HelpSheet!$G$13</definedName>
    <definedName name="KolIndeks2" localSheetId="38">[33]HelpSheet!$G$13</definedName>
    <definedName name="KolIndeks2" localSheetId="58">[34]HelpSheet!$G$13</definedName>
    <definedName name="KolIndeks2" localSheetId="32">[33]HelpSheet!$G$13</definedName>
    <definedName name="KolIndeks2" localSheetId="55">[35]HelpSheet!$G$13</definedName>
    <definedName name="KolIndeks2" localSheetId="57">[33]HelpSheet!$G$13</definedName>
    <definedName name="KolIndeks2" localSheetId="8">[36]HelpSheet!$G$13</definedName>
    <definedName name="KolIndeks2" localSheetId="9">[36]HelpSheet!$G$13</definedName>
    <definedName name="KolIndeks2" localSheetId="7">[36]HelpSheet!$G$13</definedName>
    <definedName name="KolIndeks2" localSheetId="36">[33]HelpSheet!$G$13</definedName>
    <definedName name="KolIndeks2">[32]HelpSheet!$G$13</definedName>
    <definedName name="KolIndeks3" localSheetId="41">[32]HelpSheet!$G$15</definedName>
    <definedName name="KolIndeks3" localSheetId="54">[33]HelpSheet!$G$15</definedName>
    <definedName name="KolIndeks3" localSheetId="37">[33]HelpSheet!$G$15</definedName>
    <definedName name="KolIndeks3" localSheetId="38">[33]HelpSheet!$G$15</definedName>
    <definedName name="KolIndeks3" localSheetId="58">[34]HelpSheet!$G$15</definedName>
    <definedName name="KolIndeks3" localSheetId="32">[33]HelpSheet!$G$15</definedName>
    <definedName name="KolIndeks3" localSheetId="55">[35]HelpSheet!$G$15</definedName>
    <definedName name="KolIndeks3" localSheetId="57">[33]HelpSheet!$G$15</definedName>
    <definedName name="KolIndeks3" localSheetId="8">[36]HelpSheet!$G$15</definedName>
    <definedName name="KolIndeks3" localSheetId="9">[36]HelpSheet!$G$15</definedName>
    <definedName name="KolIndeks3" localSheetId="7">[36]HelpSheet!$G$15</definedName>
    <definedName name="KolIndeks3" localSheetId="36">[33]HelpSheet!$G$15</definedName>
    <definedName name="KolIndeks3">[32]HelpSheet!$G$15</definedName>
    <definedName name="kop" localSheetId="41">#REF!</definedName>
    <definedName name="kop" localSheetId="21">#REF!</definedName>
    <definedName name="kop" localSheetId="15">#REF!</definedName>
    <definedName name="kop" localSheetId="35">#REF!</definedName>
    <definedName name="kop" localSheetId="34">#REF!</definedName>
    <definedName name="kop" localSheetId="54">#REF!</definedName>
    <definedName name="kop" localSheetId="27">#REF!</definedName>
    <definedName name="kop" localSheetId="37">#REF!</definedName>
    <definedName name="kop" localSheetId="58">#REF!</definedName>
    <definedName name="kop" localSheetId="5">#REF!</definedName>
    <definedName name="kop" localSheetId="6">#REF!</definedName>
    <definedName name="kop" localSheetId="55">#REF!</definedName>
    <definedName name="kop" localSheetId="57">#REF!</definedName>
    <definedName name="kop" localSheetId="8">#REF!</definedName>
    <definedName name="kop" localSheetId="9">#REF!</definedName>
    <definedName name="kop" localSheetId="7">#REF!</definedName>
    <definedName name="kop" localSheetId="10">#REF!</definedName>
    <definedName name="kop" localSheetId="12">#REF!</definedName>
    <definedName name="kop" localSheetId="13">#REF!</definedName>
    <definedName name="kop" localSheetId="11">#REF!</definedName>
    <definedName name="kop" localSheetId="36">#REF!</definedName>
    <definedName name="kop" localSheetId="19">#REF!</definedName>
    <definedName name="kop">#REF!</definedName>
    <definedName name="KvtKolIndeks1" localSheetId="41">[32]HelpSheet!$I$3</definedName>
    <definedName name="KvtKolIndeks1" localSheetId="54">[33]HelpSheet!$I$3</definedName>
    <definedName name="KvtKolIndeks1" localSheetId="37">[33]HelpSheet!$I$3</definedName>
    <definedName name="KvtKolIndeks1" localSheetId="38">[33]HelpSheet!$I$3</definedName>
    <definedName name="KvtKolIndeks1" localSheetId="58">[34]HelpSheet!$I$3</definedName>
    <definedName name="KvtKolIndeks1" localSheetId="32">[33]HelpSheet!$I$3</definedName>
    <definedName name="KvtKolIndeks1" localSheetId="55">[35]HelpSheet!$I$3</definedName>
    <definedName name="KvtKolIndeks1" localSheetId="57">[33]HelpSheet!$I$3</definedName>
    <definedName name="KvtKolIndeks1" localSheetId="8">[36]HelpSheet!$I$3</definedName>
    <definedName name="KvtKolIndeks1" localSheetId="9">[36]HelpSheet!$I$3</definedName>
    <definedName name="KvtKolIndeks1" localSheetId="7">[36]HelpSheet!$I$3</definedName>
    <definedName name="KvtKolIndeks1" localSheetId="36">[33]HelpSheet!$I$3</definedName>
    <definedName name="KvtKolIndeks1">[32]HelpSheet!$I$3</definedName>
    <definedName name="KvtKolIndeks2" localSheetId="41">[32]HelpSheet!$I$5</definedName>
    <definedName name="KvtKolIndeks2" localSheetId="54">[33]HelpSheet!$I$5</definedName>
    <definedName name="KvtKolIndeks2" localSheetId="37">[33]HelpSheet!$I$5</definedName>
    <definedName name="KvtKolIndeks2" localSheetId="38">[33]HelpSheet!$I$5</definedName>
    <definedName name="KvtKolIndeks2" localSheetId="58">[34]HelpSheet!$I$5</definedName>
    <definedName name="KvtKolIndeks2" localSheetId="32">[33]HelpSheet!$I$5</definedName>
    <definedName name="KvtKolIndeks2" localSheetId="55">[35]HelpSheet!$I$5</definedName>
    <definedName name="KvtKolIndeks2" localSheetId="57">[33]HelpSheet!$I$5</definedName>
    <definedName name="KvtKolIndeks2" localSheetId="8">[36]HelpSheet!$I$5</definedName>
    <definedName name="KvtKolIndeks2" localSheetId="9">[36]HelpSheet!$I$5</definedName>
    <definedName name="KvtKolIndeks2" localSheetId="7">[36]HelpSheet!$I$5</definedName>
    <definedName name="KvtKolIndeks2" localSheetId="36">[33]HelpSheet!$I$5</definedName>
    <definedName name="KvtKolIndeks2">[32]HelpSheet!$I$5</definedName>
    <definedName name="KvtKolIndeks3" localSheetId="41">[32]HelpSheet!$I$7</definedName>
    <definedName name="KvtKolIndeks3" localSheetId="54">[33]HelpSheet!$I$7</definedName>
    <definedName name="KvtKolIndeks3" localSheetId="37">[33]HelpSheet!$I$7</definedName>
    <definedName name="KvtKolIndeks3" localSheetId="38">[33]HelpSheet!$I$7</definedName>
    <definedName name="KvtKolIndeks3" localSheetId="58">[34]HelpSheet!$I$7</definedName>
    <definedName name="KvtKolIndeks3" localSheetId="32">[33]HelpSheet!$I$7</definedName>
    <definedName name="KvtKolIndeks3" localSheetId="55">[35]HelpSheet!$I$7</definedName>
    <definedName name="KvtKolIndeks3" localSheetId="57">[33]HelpSheet!$I$7</definedName>
    <definedName name="KvtKolIndeks3" localSheetId="8">[36]HelpSheet!$I$7</definedName>
    <definedName name="KvtKolIndeks3" localSheetId="9">[36]HelpSheet!$I$7</definedName>
    <definedName name="KvtKolIndeks3" localSheetId="7">[36]HelpSheet!$I$7</definedName>
    <definedName name="KvtKolIndeks3" localSheetId="36">[33]HelpSheet!$I$7</definedName>
    <definedName name="KvtKolIndeks3">[32]HelpSheet!$I$7</definedName>
    <definedName name="KvtKolIndeks4" localSheetId="41">[32]HelpSheet!$I$9</definedName>
    <definedName name="KvtKolIndeks4" localSheetId="54">[33]HelpSheet!$I$9</definedName>
    <definedName name="KvtKolIndeks4" localSheetId="37">[33]HelpSheet!$I$9</definedName>
    <definedName name="KvtKolIndeks4" localSheetId="38">[33]HelpSheet!$I$9</definedName>
    <definedName name="KvtKolIndeks4" localSheetId="58">[34]HelpSheet!$I$9</definedName>
    <definedName name="KvtKolIndeks4" localSheetId="32">[33]HelpSheet!$I$9</definedName>
    <definedName name="KvtKolIndeks4" localSheetId="55">[35]HelpSheet!$I$9</definedName>
    <definedName name="KvtKolIndeks4" localSheetId="57">[33]HelpSheet!$I$9</definedName>
    <definedName name="KvtKolIndeks4" localSheetId="8">[36]HelpSheet!$I$9</definedName>
    <definedName name="KvtKolIndeks4" localSheetId="9">[36]HelpSheet!$I$9</definedName>
    <definedName name="KvtKolIndeks4" localSheetId="7">[36]HelpSheet!$I$9</definedName>
    <definedName name="KvtKolIndeks4" localSheetId="36">[33]HelpSheet!$I$9</definedName>
    <definedName name="KvtKolIndeks4">[32]HelpSheet!$I$9</definedName>
    <definedName name="Life" localSheetId="41">#REF!</definedName>
    <definedName name="Life" localSheetId="21">#REF!</definedName>
    <definedName name="Life" localSheetId="15">#REF!</definedName>
    <definedName name="Life" localSheetId="35">#REF!</definedName>
    <definedName name="Life" localSheetId="34">#REF!</definedName>
    <definedName name="Life" localSheetId="54">#REF!</definedName>
    <definedName name="Life" localSheetId="27">#REF!</definedName>
    <definedName name="Life" localSheetId="37">#REF!</definedName>
    <definedName name="Life" localSheetId="58">#REF!</definedName>
    <definedName name="Life" localSheetId="5">#REF!</definedName>
    <definedName name="Life" localSheetId="6">#REF!</definedName>
    <definedName name="Life" localSheetId="55">#REF!</definedName>
    <definedName name="Life" localSheetId="57">#REF!</definedName>
    <definedName name="Life" localSheetId="8">#REF!</definedName>
    <definedName name="Life" localSheetId="9">#REF!</definedName>
    <definedName name="Life" localSheetId="7">#REF!</definedName>
    <definedName name="Life" localSheetId="10">#REF!</definedName>
    <definedName name="Life" localSheetId="12">#REF!</definedName>
    <definedName name="Life" localSheetId="13">#REF!</definedName>
    <definedName name="Life" localSheetId="11">#REF!</definedName>
    <definedName name="Life" localSheetId="36">#REF!</definedName>
    <definedName name="Life" localSheetId="19">#REF!</definedName>
    <definedName name="Life">#REF!</definedName>
    <definedName name="life_sam" localSheetId="41">#REF!</definedName>
    <definedName name="life_sam" localSheetId="21">#REF!</definedName>
    <definedName name="life_sam" localSheetId="15">#REF!</definedName>
    <definedName name="life_sam" localSheetId="35">#REF!</definedName>
    <definedName name="life_sam" localSheetId="34">#REF!</definedName>
    <definedName name="life_sam" localSheetId="54">#REF!</definedName>
    <definedName name="life_sam" localSheetId="27">#REF!</definedName>
    <definedName name="life_sam" localSheetId="37">#REF!</definedName>
    <definedName name="life_sam" localSheetId="58">#REF!</definedName>
    <definedName name="life_sam" localSheetId="5">#REF!</definedName>
    <definedName name="life_sam" localSheetId="6">#REF!</definedName>
    <definedName name="life_sam" localSheetId="55">#REF!</definedName>
    <definedName name="life_sam" localSheetId="57">#REF!</definedName>
    <definedName name="life_sam" localSheetId="8">#REF!</definedName>
    <definedName name="life_sam" localSheetId="9">#REF!</definedName>
    <definedName name="life_sam" localSheetId="7">#REF!</definedName>
    <definedName name="life_sam" localSheetId="10">#REF!</definedName>
    <definedName name="life_sam" localSheetId="12">#REF!</definedName>
    <definedName name="life_sam" localSheetId="13">#REF!</definedName>
    <definedName name="life_sam" localSheetId="11">#REF!</definedName>
    <definedName name="life_sam" localSheetId="36">#REF!</definedName>
    <definedName name="life_sam" localSheetId="19">#REF!</definedName>
    <definedName name="life_sam">#REF!</definedName>
    <definedName name="life1" localSheetId="41">#REF!</definedName>
    <definedName name="life1" localSheetId="21">#REF!</definedName>
    <definedName name="life1" localSheetId="15">#REF!</definedName>
    <definedName name="life1" localSheetId="35">#REF!</definedName>
    <definedName name="life1" localSheetId="34">#REF!</definedName>
    <definedName name="life1" localSheetId="54">#REF!</definedName>
    <definedName name="life1" localSheetId="27">#REF!</definedName>
    <definedName name="life1" localSheetId="37">#REF!</definedName>
    <definedName name="life1" localSheetId="58">#REF!</definedName>
    <definedName name="life1" localSheetId="5">#REF!</definedName>
    <definedName name="life1" localSheetId="6">#REF!</definedName>
    <definedName name="life1" localSheetId="55">#REF!</definedName>
    <definedName name="life1" localSheetId="57">#REF!</definedName>
    <definedName name="life1" localSheetId="8">#REF!</definedName>
    <definedName name="life1" localSheetId="9">#REF!</definedName>
    <definedName name="life1" localSheetId="7">#REF!</definedName>
    <definedName name="life1" localSheetId="10">#REF!</definedName>
    <definedName name="life1" localSheetId="12">#REF!</definedName>
    <definedName name="life1" localSheetId="13">#REF!</definedName>
    <definedName name="life1" localSheetId="11">#REF!</definedName>
    <definedName name="life1" localSheetId="36">#REF!</definedName>
    <definedName name="life1" localSheetId="19">#REF!</definedName>
    <definedName name="life1">#REF!</definedName>
    <definedName name="life2" localSheetId="41">#REF!</definedName>
    <definedName name="life2" localSheetId="21">#REF!</definedName>
    <definedName name="life2" localSheetId="15">#REF!</definedName>
    <definedName name="life2" localSheetId="35">#REF!</definedName>
    <definedName name="life2" localSheetId="34">#REF!</definedName>
    <definedName name="life2" localSheetId="54">#REF!</definedName>
    <definedName name="life2" localSheetId="27">#REF!</definedName>
    <definedName name="life2" localSheetId="37">#REF!</definedName>
    <definedName name="life2" localSheetId="58">#REF!</definedName>
    <definedName name="life2" localSheetId="5">#REF!</definedName>
    <definedName name="life2" localSheetId="6">#REF!</definedName>
    <definedName name="life2" localSheetId="55">#REF!</definedName>
    <definedName name="life2" localSheetId="57">#REF!</definedName>
    <definedName name="life2" localSheetId="8">#REF!</definedName>
    <definedName name="life2" localSheetId="9">#REF!</definedName>
    <definedName name="life2" localSheetId="7">#REF!</definedName>
    <definedName name="life2" localSheetId="10">#REF!</definedName>
    <definedName name="life2" localSheetId="12">#REF!</definedName>
    <definedName name="life2" localSheetId="13">#REF!</definedName>
    <definedName name="life2" localSheetId="11">#REF!</definedName>
    <definedName name="life2" localSheetId="36">#REF!</definedName>
    <definedName name="life2" localSheetId="19">#REF!</definedName>
    <definedName name="life2">#REF!</definedName>
    <definedName name="loansPortfolio" localSheetId="41">#REF!</definedName>
    <definedName name="loansPortfolio" localSheetId="21">#REF!</definedName>
    <definedName name="loansPortfolio" localSheetId="15">#REF!</definedName>
    <definedName name="loansPortfolio" localSheetId="35">#REF!</definedName>
    <definedName name="loansPortfolio" localSheetId="34">#REF!</definedName>
    <definedName name="loansPortfolio" localSheetId="54">#REF!</definedName>
    <definedName name="loansPortfolio" localSheetId="27">#REF!</definedName>
    <definedName name="loansPortfolio" localSheetId="37">#REF!</definedName>
    <definedName name="loansPortfolio" localSheetId="58">#REF!</definedName>
    <definedName name="loansPortfolio" localSheetId="5">#REF!</definedName>
    <definedName name="loansPortfolio" localSheetId="6">#REF!</definedName>
    <definedName name="loansPortfolio" localSheetId="55">#REF!</definedName>
    <definedName name="loansPortfolio" localSheetId="57">#REF!</definedName>
    <definedName name="loansPortfolio" localSheetId="8">#REF!</definedName>
    <definedName name="loansPortfolio" localSheetId="9">#REF!</definedName>
    <definedName name="loansPortfolio" localSheetId="7">#REF!</definedName>
    <definedName name="loansPortfolio" localSheetId="10">#REF!</definedName>
    <definedName name="loansPortfolio" localSheetId="12">#REF!</definedName>
    <definedName name="loansPortfolio" localSheetId="13">#REF!</definedName>
    <definedName name="loansPortfolio" localSheetId="11">#REF!</definedName>
    <definedName name="loansPortfolio" localSheetId="36">#REF!</definedName>
    <definedName name="loansPortfolio" localSheetId="19">#REF!</definedName>
    <definedName name="loansPortfolio">#REF!</definedName>
    <definedName name="mar" localSheetId="41" hidden="1">{#N/A,#N/A,TRUE,"Forside";#N/A,#N/A,TRUE,"Contents";#N/A,#N/A,TRUE,"Opera. income stat.";#N/A,#N/A,TRUE,"Business area ";#N/A,#N/A,TRUE,"Statutory income statem."}</definedName>
    <definedName name="mar" localSheetId="21" hidden="1">{#N/A,#N/A,TRUE,"Forside";#N/A,#N/A,TRUE,"Contents";#N/A,#N/A,TRUE,"Opera. income stat.";#N/A,#N/A,TRUE,"Business area ";#N/A,#N/A,TRUE,"Statutory income statem."}</definedName>
    <definedName name="mar" localSheetId="15" hidden="1">{#N/A,#N/A,TRUE,"Forside";#N/A,#N/A,TRUE,"Contents";#N/A,#N/A,TRUE,"Opera. income stat.";#N/A,#N/A,TRUE,"Business area ";#N/A,#N/A,TRUE,"Statutory income statem."}</definedName>
    <definedName name="mar" localSheetId="35" hidden="1">{#N/A,#N/A,TRUE,"Forside";#N/A,#N/A,TRUE,"Contents";#N/A,#N/A,TRUE,"Opera. income stat.";#N/A,#N/A,TRUE,"Business area ";#N/A,#N/A,TRUE,"Statutory income statem."}</definedName>
    <definedName name="mar" localSheetId="34" hidden="1">{#N/A,#N/A,TRUE,"Forside";#N/A,#N/A,TRUE,"Contents";#N/A,#N/A,TRUE,"Opera. income stat.";#N/A,#N/A,TRUE,"Business area ";#N/A,#N/A,TRUE,"Statutory income statem."}</definedName>
    <definedName name="mar" localSheetId="31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27" hidden="1">{#N/A,#N/A,TRUE,"Forside";#N/A,#N/A,TRUE,"Contents";#N/A,#N/A,TRUE,"Opera. income stat.";#N/A,#N/A,TRUE,"Business area ";#N/A,#N/A,TRUE,"Statutory income statem."}</definedName>
    <definedName name="mar" localSheetId="37" hidden="1">{#N/A,#N/A,TRUE,"Forside";#N/A,#N/A,TRUE,"Contents";#N/A,#N/A,TRUE,"Opera. income stat.";#N/A,#N/A,TRUE,"Business area ";#N/A,#N/A,TRUE,"Statutory income statem."}</definedName>
    <definedName name="mar" localSheetId="58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55" hidden="1">{#N/A,#N/A,TRUE,"Forside";#N/A,#N/A,TRUE,"Contents";#N/A,#N/A,TRUE,"Opera. income stat.";#N/A,#N/A,TRUE,"Business area ";#N/A,#N/A,TRUE,"Statutory income statem."}</definedName>
    <definedName name="mar" localSheetId="57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46" hidden="1">{#N/A,#N/A,TRUE,"Forside";#N/A,#N/A,TRUE,"Contents";#N/A,#N/A,TRUE,"Opera. income stat.";#N/A,#N/A,TRUE,"Business area ";#N/A,#N/A,TRUE,"Statutory income statem."}</definedName>
    <definedName name="mar" localSheetId="42" hidden="1">{#N/A,#N/A,TRUE,"Forside";#N/A,#N/A,TRUE,"Contents";#N/A,#N/A,TRUE,"Opera. income stat.";#N/A,#N/A,TRUE,"Business area ";#N/A,#N/A,TRUE,"Statutory income statem."}</definedName>
    <definedName name="mar" localSheetId="10" hidden="1">{#N/A,#N/A,TRUE,"Forside";#N/A,#N/A,TRUE,"Contents";#N/A,#N/A,TRUE,"Opera. income stat.";#N/A,#N/A,TRUE,"Business area ";#N/A,#N/A,TRUE,"Statutory income statem."}</definedName>
    <definedName name="mar" localSheetId="12" hidden="1">{#N/A,#N/A,TRUE,"Forside";#N/A,#N/A,TRUE,"Contents";#N/A,#N/A,TRUE,"Opera. income stat.";#N/A,#N/A,TRUE,"Business area ";#N/A,#N/A,TRUE,"Statutory income statem."}</definedName>
    <definedName name="mar" localSheetId="13" hidden="1">{#N/A,#N/A,TRUE,"Forside";#N/A,#N/A,TRUE,"Contents";#N/A,#N/A,TRUE,"Opera. income stat.";#N/A,#N/A,TRUE,"Business area ";#N/A,#N/A,TRUE,"Statutory income statem."}</definedName>
    <definedName name="mar" localSheetId="11" hidden="1">{#N/A,#N/A,TRUE,"Forside";#N/A,#N/A,TRUE,"Contents";#N/A,#N/A,TRUE,"Opera. income stat.";#N/A,#N/A,TRUE,"Business area ";#N/A,#N/A,TRUE,"Statutory income statem."}</definedName>
    <definedName name="mar" localSheetId="40" hidden="1">{#N/A,#N/A,TRUE,"Forside";#N/A,#N/A,TRUE,"Contents";#N/A,#N/A,TRUE,"Opera. income stat.";#N/A,#N/A,TRUE,"Business area ";#N/A,#N/A,TRUE,"Statutory income statem."}</definedName>
    <definedName name="mar" localSheetId="36" hidden="1">{#N/A,#N/A,TRUE,"Forside";#N/A,#N/A,TRUE,"Contents";#N/A,#N/A,TRUE,"Opera. income stat.";#N/A,#N/A,TRUE,"Business area ";#N/A,#N/A,TRUE,"Statutory income statem."}</definedName>
    <definedName name="mar" localSheetId="19" hidden="1">{#N/A,#N/A,TRUE,"Forside";#N/A,#N/A,TRUE,"Contents";#N/A,#N/A,TRUE,"Opera. income stat.";#N/A,#N/A,TRUE,"Business area ";#N/A,#N/A,TRUE,"Statutory income statem."}</definedName>
    <definedName name="mar" localSheetId="20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41">[48]Sheet1!$C$10</definedName>
    <definedName name="Margins" localSheetId="54">[49]Sheet1!$C$10</definedName>
    <definedName name="Margins" localSheetId="37">[49]Sheet1!$C$10</definedName>
    <definedName name="Margins" localSheetId="38">[49]Sheet1!$C$10</definedName>
    <definedName name="Margins" localSheetId="58">[50]Sheet1!$C$10</definedName>
    <definedName name="Margins" localSheetId="32">[49]Sheet1!$C$10</definedName>
    <definedName name="Margins" localSheetId="55">[51]Sheet1!$C$10</definedName>
    <definedName name="Margins" localSheetId="57">[49]Sheet1!$C$10</definedName>
    <definedName name="Margins" localSheetId="8">[52]Sheet1!$C$10</definedName>
    <definedName name="Margins" localSheetId="9">[52]Sheet1!$C$10</definedName>
    <definedName name="Margins" localSheetId="7">[52]Sheet1!$C$10</definedName>
    <definedName name="Margins" localSheetId="36">[49]Sheet1!$C$10</definedName>
    <definedName name="Margins">[48]Sheet1!$C$10</definedName>
    <definedName name="Markets" localSheetId="41">#REF!</definedName>
    <definedName name="Markets" localSheetId="21">#REF!</definedName>
    <definedName name="Markets" localSheetId="15">#REF!</definedName>
    <definedName name="Markets" localSheetId="35">#REF!</definedName>
    <definedName name="Markets" localSheetId="34">#REF!</definedName>
    <definedName name="Markets" localSheetId="54">#REF!</definedName>
    <definedName name="Markets" localSheetId="27">#REF!</definedName>
    <definedName name="Markets" localSheetId="37">#REF!</definedName>
    <definedName name="Markets" localSheetId="58">#REF!</definedName>
    <definedName name="Markets" localSheetId="5">#REF!</definedName>
    <definedName name="Markets" localSheetId="6">#REF!</definedName>
    <definedName name="Markets" localSheetId="55">#REF!</definedName>
    <definedName name="Markets" localSheetId="57">#REF!</definedName>
    <definedName name="Markets" localSheetId="8">#REF!</definedName>
    <definedName name="Markets" localSheetId="9">#REF!</definedName>
    <definedName name="Markets" localSheetId="7">#REF!</definedName>
    <definedName name="Markets" localSheetId="10">#REF!</definedName>
    <definedName name="Markets" localSheetId="12">#REF!</definedName>
    <definedName name="Markets" localSheetId="13">#REF!</definedName>
    <definedName name="Markets" localSheetId="11">#REF!</definedName>
    <definedName name="Markets" localSheetId="36">#REF!</definedName>
    <definedName name="Markets" localSheetId="19">#REF!</definedName>
    <definedName name="Markets">#REF!</definedName>
    <definedName name="Meng" localSheetId="41">[6]XXX!$C$27</definedName>
    <definedName name="Meng" localSheetId="54">[7]XXX!$C$27</definedName>
    <definedName name="Meng" localSheetId="37">[7]XXX!$C$27</definedName>
    <definedName name="Meng" localSheetId="38">[7]XXX!$C$27</definedName>
    <definedName name="Meng" localSheetId="58">[8]XXX!$C$27</definedName>
    <definedName name="Meng" localSheetId="32">[7]XXX!$C$27</definedName>
    <definedName name="Meng" localSheetId="55">[9]XXX!$C$27</definedName>
    <definedName name="Meng" localSheetId="57">[7]XXX!$C$27</definedName>
    <definedName name="Meng" localSheetId="8">[10]XXX!$C$27</definedName>
    <definedName name="Meng" localSheetId="9">[10]XXX!$C$27</definedName>
    <definedName name="Meng" localSheetId="7">[10]XXX!$C$27</definedName>
    <definedName name="Meng" localSheetId="36">[7]XXX!$C$27</definedName>
    <definedName name="Meng">[6]XXX!$C$27</definedName>
    <definedName name="MM0" localSheetId="41">[6]XXX!$C$37</definedName>
    <definedName name="MM0" localSheetId="54">[7]XXX!$C$37</definedName>
    <definedName name="MM0" localSheetId="37">[7]XXX!$C$37</definedName>
    <definedName name="MM0" localSheetId="38">[7]XXX!$C$37</definedName>
    <definedName name="MM0" localSheetId="58">[8]XXX!$C$37</definedName>
    <definedName name="MM0" localSheetId="32">[7]XXX!$C$37</definedName>
    <definedName name="MM0" localSheetId="55">[9]XXX!$C$37</definedName>
    <definedName name="MM0" localSheetId="57">[7]XXX!$C$37</definedName>
    <definedName name="MM0" localSheetId="8">[10]XXX!$C$37</definedName>
    <definedName name="MM0" localSheetId="9">[10]XXX!$C$37</definedName>
    <definedName name="MM0" localSheetId="7">[10]XXX!$C$37</definedName>
    <definedName name="MM0" localSheetId="36">[7]XXX!$C$37</definedName>
    <definedName name="MM0">[6]XXX!$C$37</definedName>
    <definedName name="Month" localSheetId="41">[83]Input!$C$5</definedName>
    <definedName name="Month" localSheetId="54">[84]Input!$C$5</definedName>
    <definedName name="Month" localSheetId="37">[84]Input!$C$5</definedName>
    <definedName name="Month" localSheetId="38">[84]Input!$C$5</definedName>
    <definedName name="Month" localSheetId="58">[85]Input!$C$5</definedName>
    <definedName name="Month" localSheetId="32">[84]Input!$C$5</definedName>
    <definedName name="Month" localSheetId="55">[86]Input!$C$5</definedName>
    <definedName name="Month" localSheetId="57">[84]Input!$C$5</definedName>
    <definedName name="Month" localSheetId="8">[87]Input!$C$5</definedName>
    <definedName name="Month" localSheetId="9">[87]Input!$C$5</definedName>
    <definedName name="Month" localSheetId="7">[87]Input!$C$5</definedName>
    <definedName name="Month" localSheetId="36">[84]Input!$C$5</definedName>
    <definedName name="Month">[83]Input!$C$5</definedName>
    <definedName name="MORT" localSheetId="41">OFFSET('[22]Chart Losses'!$L$7,COUNT('[22]Chart Losses'!$L$7:$L$50)-'[22]Chart Losses'!$H$1,,'[22]Chart Losses'!$H$1)</definedName>
    <definedName name="MORT" localSheetId="31">OFFSET('[23]Chart Losses'!$L$7,COUNT('[23]Chart Losses'!$L$7:$L$50)-'[23]Chart Losses'!$H$1,,'[23]Chart Losses'!$H$1)</definedName>
    <definedName name="MORT" localSheetId="54">OFFSET('[23]Chart Losses'!$L$7,COUNT('[23]Chart Losses'!$L$7:$L$50)-'[23]Chart Losses'!$H$1,,'[23]Chart Losses'!$H$1)</definedName>
    <definedName name="MORT" localSheetId="37">OFFSET('[24]Chart Losses'!$L$7,COUNT('[24]Chart Losses'!$L$7:$L$50)-'[24]Chart Losses'!$H$1,,'[24]Chart Losses'!$H$1)</definedName>
    <definedName name="MORT" localSheetId="58">OFFSET('[25]Chart Losses'!$L$7,COUNT('[25]Chart Losses'!$L$7:$L$50)-'[25]Chart Losses'!$H$1,,'[25]Chart Losses'!$H$1)</definedName>
    <definedName name="MORT" localSheetId="55">OFFSET('[24]Chart Losses'!$L$7,COUNT('[24]Chart Losses'!$L$7:$L$50)-'[24]Chart Losses'!$H$1,,'[24]Chart Losses'!$H$1)</definedName>
    <definedName name="MORT" localSheetId="57">OFFSET('[23]Chart Losses'!$L$7,COUNT('[23]Chart Losses'!$L$7:$L$50)-'[23]Chart Losses'!$H$1,,'[23]Chart Losses'!$H$1)</definedName>
    <definedName name="MORT" localSheetId="8">OFFSET('[26]Chart Losses'!$L$7,COUNT('[26]Chart Losses'!$L$7:$L$50)-'[26]Chart Losses'!$H$1,,'[26]Chart Losses'!$H$1)</definedName>
    <definedName name="MORT" localSheetId="9">OFFSET('[26]Chart Losses'!$L$7,COUNT('[26]Chart Losses'!$L$7:$L$50)-'[26]Chart Losses'!$H$1,,'[26]Chart Losses'!$H$1)</definedName>
    <definedName name="MORT" localSheetId="7">OFFSET('[26]Chart Losses'!$L$7,COUNT('[26]Chart Losses'!$L$7:$L$50)-'[26]Chart Losses'!$H$1,,'[26]Chart Losses'!$H$1)</definedName>
    <definedName name="MORT" localSheetId="36">OFFSET('[24]Chart Losses'!$L$7,COUNT('[24]Chart Losses'!$L$7:$L$50)-'[24]Chart Losses'!$H$1,,'[24]Chart Losses'!$H$1)</definedName>
    <definedName name="MORT">OFFSET('[22]Chart Losses'!$L$7,COUNT('[22]Chart Losses'!$L$7:$L$50)-'[22]Chart Losses'!$H$1,,'[22]Chart Losses'!$H$1)</definedName>
    <definedName name="Movements_in_shareholders__equity__EURm" localSheetId="41">#REF!</definedName>
    <definedName name="Movements_in_shareholders__equity__EURm" localSheetId="21">#REF!</definedName>
    <definedName name="Movements_in_shareholders__equity__EURm" localSheetId="15">#REF!</definedName>
    <definedName name="Movements_in_shareholders__equity__EURm" localSheetId="35">#REF!</definedName>
    <definedName name="Movements_in_shareholders__equity__EURm" localSheetId="34">#REF!</definedName>
    <definedName name="Movements_in_shareholders__equity__EURm" localSheetId="54">#REF!</definedName>
    <definedName name="Movements_in_shareholders__equity__EURm" localSheetId="27">#REF!</definedName>
    <definedName name="Movements_in_shareholders__equity__EURm" localSheetId="37">#REF!</definedName>
    <definedName name="Movements_in_shareholders__equity__EURm" localSheetId="58">#REF!</definedName>
    <definedName name="Movements_in_shareholders__equity__EURm" localSheetId="5">#REF!</definedName>
    <definedName name="Movements_in_shareholders__equity__EURm" localSheetId="6">#REF!</definedName>
    <definedName name="Movements_in_shareholders__equity__EURm" localSheetId="55">#REF!</definedName>
    <definedName name="Movements_in_shareholders__equity__EURm" localSheetId="57">#REF!</definedName>
    <definedName name="Movements_in_shareholders__equity__EURm" localSheetId="8">#REF!</definedName>
    <definedName name="Movements_in_shareholders__equity__EURm" localSheetId="9">#REF!</definedName>
    <definedName name="Movements_in_shareholders__equity__EURm" localSheetId="7">#REF!</definedName>
    <definedName name="Movements_in_shareholders__equity__EURm" localSheetId="10">#REF!</definedName>
    <definedName name="Movements_in_shareholders__equity__EURm" localSheetId="12">#REF!</definedName>
    <definedName name="Movements_in_shareholders__equity__EURm" localSheetId="13">#REF!</definedName>
    <definedName name="Movements_in_shareholders__equity__EURm" localSheetId="11">#REF!</definedName>
    <definedName name="Movements_in_shareholders__equity__EURm" localSheetId="36">#REF!</definedName>
    <definedName name="Movements_in_shareholders__equity__EURm" localSheetId="19">#REF!</definedName>
    <definedName name="Movements_in_shareholders__equity__EURm">#REF!</definedName>
    <definedName name="msfile" localSheetId="41">[43]Sheet1!$B$5</definedName>
    <definedName name="msfile" localSheetId="54">[44]Sheet1!$B$5</definedName>
    <definedName name="msfile" localSheetId="37">[44]Sheet1!$B$5</definedName>
    <definedName name="msfile" localSheetId="38">[44]Sheet1!$B$5</definedName>
    <definedName name="msfile" localSheetId="58">[45]Sheet1!$B$5</definedName>
    <definedName name="msfile" localSheetId="32">[44]Sheet1!$B$5</definedName>
    <definedName name="msfile" localSheetId="55">[46]Sheet1!$B$5</definedName>
    <definedName name="msfile" localSheetId="57">[44]Sheet1!$B$5</definedName>
    <definedName name="msfile" localSheetId="8">[47]Sheet1!$B$5</definedName>
    <definedName name="msfile" localSheetId="9">[47]Sheet1!$B$5</definedName>
    <definedName name="msfile" localSheetId="7">[47]Sheet1!$B$5</definedName>
    <definedName name="msfile" localSheetId="36">[44]Sheet1!$B$5</definedName>
    <definedName name="msfile">[43]Sheet1!$B$5</definedName>
    <definedName name="Månad" localSheetId="41">#REF!</definedName>
    <definedName name="Månad" localSheetId="21">#REF!</definedName>
    <definedName name="Månad" localSheetId="15">#REF!</definedName>
    <definedName name="Månad" localSheetId="35">#REF!</definedName>
    <definedName name="Månad" localSheetId="34">#REF!</definedName>
    <definedName name="Månad" localSheetId="54">#REF!</definedName>
    <definedName name="Månad" localSheetId="27">#REF!</definedName>
    <definedName name="Månad" localSheetId="37">#REF!</definedName>
    <definedName name="Månad" localSheetId="58">#REF!</definedName>
    <definedName name="Månad" localSheetId="5">#REF!</definedName>
    <definedName name="Månad" localSheetId="6">#REF!</definedName>
    <definedName name="Månad" localSheetId="55">#REF!</definedName>
    <definedName name="Månad" localSheetId="57">#REF!</definedName>
    <definedName name="Månad" localSheetId="8">#REF!</definedName>
    <definedName name="Månad" localSheetId="9">#REF!</definedName>
    <definedName name="Månad" localSheetId="7">#REF!</definedName>
    <definedName name="Månad" localSheetId="10">#REF!</definedName>
    <definedName name="Månad" localSheetId="12">#REF!</definedName>
    <definedName name="Månad" localSheetId="13">#REF!</definedName>
    <definedName name="Månad" localSheetId="11">#REF!</definedName>
    <definedName name="Månad" localSheetId="36">#REF!</definedName>
    <definedName name="Månad" localSheetId="19">#REF!</definedName>
    <definedName name="Månad">#REF!</definedName>
    <definedName name="måned02" localSheetId="41">'[88]Schedule 8010'!$T$82:$U$93</definedName>
    <definedName name="måned02" localSheetId="54">'[89]Schedule 8010'!$T$82:$U$93</definedName>
    <definedName name="måned02" localSheetId="37">'[89]Schedule 8010'!$T$82:$U$93</definedName>
    <definedName name="måned02" localSheetId="38">'[89]Schedule 8010'!$T$82:$U$93</definedName>
    <definedName name="måned02" localSheetId="58">'[90]Schedule 8010'!$T$82:$U$93</definedName>
    <definedName name="måned02" localSheetId="32">'[89]Schedule 8010'!$T$82:$U$93</definedName>
    <definedName name="måned02" localSheetId="55">'[91]Schedule 8010'!$T$82:$U$93</definedName>
    <definedName name="måned02" localSheetId="57">'[89]Schedule 8010'!$T$82:$U$93</definedName>
    <definedName name="måned02" localSheetId="8">'[92]Schedule 8010'!$T$82:$U$93</definedName>
    <definedName name="måned02" localSheetId="9">'[92]Schedule 8010'!$T$82:$U$93</definedName>
    <definedName name="måned02" localSheetId="7">'[92]Schedule 8010'!$T$82:$U$93</definedName>
    <definedName name="måned02" localSheetId="36">'[89]Schedule 8010'!$T$82:$U$93</definedName>
    <definedName name="måned02">'[88]Schedule 8010'!$T$82:$U$93</definedName>
    <definedName name="måneder" localSheetId="41">'[93]Dansk 31.03.2003'!#REF!</definedName>
    <definedName name="måneder" localSheetId="35">'[94]Dansk 31.03.2003'!#REF!</definedName>
    <definedName name="måneder" localSheetId="34">'[94]Dansk 31.03.2003'!#REF!</definedName>
    <definedName name="måneder" localSheetId="54">'[94]Dansk 31.03.2003'!#REF!</definedName>
    <definedName name="måneder" localSheetId="37">'[94]Dansk 31.03.2003'!#REF!</definedName>
    <definedName name="måneder" localSheetId="58">'[95]Dansk 31.03.2003'!#REF!</definedName>
    <definedName name="måneder" localSheetId="5">'[94]Dansk 31.03.2003'!#REF!</definedName>
    <definedName name="måneder" localSheetId="6">'[94]Dansk 31.03.2003'!#REF!</definedName>
    <definedName name="måneder" localSheetId="55">'[96]Dansk 31.03.2003'!#REF!</definedName>
    <definedName name="måneder" localSheetId="57">'[94]Dansk 31.03.2003'!#REF!</definedName>
    <definedName name="måneder" localSheetId="8">'[97]Dansk 31.03.2003'!#REF!</definedName>
    <definedName name="måneder" localSheetId="9">'[97]Dansk 31.03.2003'!#REF!</definedName>
    <definedName name="måneder" localSheetId="7">'[97]Dansk 31.03.2003'!#REF!</definedName>
    <definedName name="måneder" localSheetId="36">'[94]Dansk 31.03.2003'!#REF!</definedName>
    <definedName name="måneder">'[93]Dansk 31.03.2003'!#REF!</definedName>
    <definedName name="nb_den" localSheetId="41">#REF!</definedName>
    <definedName name="nb_den" localSheetId="21">#REF!</definedName>
    <definedName name="nb_den" localSheetId="15">#REF!</definedName>
    <definedName name="nb_den" localSheetId="35">#REF!</definedName>
    <definedName name="nb_den" localSheetId="34">#REF!</definedName>
    <definedName name="nb_den" localSheetId="54">#REF!</definedName>
    <definedName name="nb_den" localSheetId="27">#REF!</definedName>
    <definedName name="nb_den" localSheetId="37">#REF!</definedName>
    <definedName name="nb_den" localSheetId="58">#REF!</definedName>
    <definedName name="nb_den" localSheetId="5">#REF!</definedName>
    <definedName name="nb_den" localSheetId="6">#REF!</definedName>
    <definedName name="nb_den" localSheetId="55">#REF!</definedName>
    <definedName name="nb_den" localSheetId="57">#REF!</definedName>
    <definedName name="nb_den" localSheetId="8">#REF!</definedName>
    <definedName name="nb_den" localSheetId="9">#REF!</definedName>
    <definedName name="nb_den" localSheetId="7">#REF!</definedName>
    <definedName name="nb_den" localSheetId="10">#REF!</definedName>
    <definedName name="nb_den" localSheetId="12">#REF!</definedName>
    <definedName name="nb_den" localSheetId="13">#REF!</definedName>
    <definedName name="nb_den" localSheetId="11">#REF!</definedName>
    <definedName name="nb_den" localSheetId="36">#REF!</definedName>
    <definedName name="nb_den" localSheetId="19">#REF!</definedName>
    <definedName name="nb_den">#REF!</definedName>
    <definedName name="nb_denmark" localSheetId="41">#REF!</definedName>
    <definedName name="nb_denmark" localSheetId="21">#REF!</definedName>
    <definedName name="nb_denmark" localSheetId="15">#REF!</definedName>
    <definedName name="nb_denmark" localSheetId="35">#REF!</definedName>
    <definedName name="nb_denmark" localSheetId="34">#REF!</definedName>
    <definedName name="nb_denmark" localSheetId="54">#REF!</definedName>
    <definedName name="nb_denmark" localSheetId="27">#REF!</definedName>
    <definedName name="nb_denmark" localSheetId="37">#REF!</definedName>
    <definedName name="nb_denmark" localSheetId="58">#REF!</definedName>
    <definedName name="nb_denmark" localSheetId="5">#REF!</definedName>
    <definedName name="nb_denmark" localSheetId="6">#REF!</definedName>
    <definedName name="nb_denmark" localSheetId="55">#REF!</definedName>
    <definedName name="nb_denmark" localSheetId="57">#REF!</definedName>
    <definedName name="nb_denmark" localSheetId="8">#REF!</definedName>
    <definedName name="nb_denmark" localSheetId="9">#REF!</definedName>
    <definedName name="nb_denmark" localSheetId="7">#REF!</definedName>
    <definedName name="nb_denmark" localSheetId="10">#REF!</definedName>
    <definedName name="nb_denmark" localSheetId="12">#REF!</definedName>
    <definedName name="nb_denmark" localSheetId="13">#REF!</definedName>
    <definedName name="nb_denmark" localSheetId="11">#REF!</definedName>
    <definedName name="nb_denmark" localSheetId="36">#REF!</definedName>
    <definedName name="nb_denmark" localSheetId="19">#REF!</definedName>
    <definedName name="nb_denmark">#REF!</definedName>
    <definedName name="nb_denmark_msh" localSheetId="41">#REF!</definedName>
    <definedName name="nb_denmark_msh" localSheetId="21">#REF!</definedName>
    <definedName name="nb_denmark_msh" localSheetId="15">#REF!</definedName>
    <definedName name="nb_denmark_msh" localSheetId="35">#REF!</definedName>
    <definedName name="nb_denmark_msh" localSheetId="34">#REF!</definedName>
    <definedName name="nb_denmark_msh" localSheetId="54">#REF!</definedName>
    <definedName name="nb_denmark_msh" localSheetId="27">#REF!</definedName>
    <definedName name="nb_denmark_msh" localSheetId="37">#REF!</definedName>
    <definedName name="nb_denmark_msh" localSheetId="58">#REF!</definedName>
    <definedName name="nb_denmark_msh" localSheetId="5">#REF!</definedName>
    <definedName name="nb_denmark_msh" localSheetId="6">#REF!</definedName>
    <definedName name="nb_denmark_msh" localSheetId="55">#REF!</definedName>
    <definedName name="nb_denmark_msh" localSheetId="57">#REF!</definedName>
    <definedName name="nb_denmark_msh" localSheetId="8">#REF!</definedName>
    <definedName name="nb_denmark_msh" localSheetId="9">#REF!</definedName>
    <definedName name="nb_denmark_msh" localSheetId="7">#REF!</definedName>
    <definedName name="nb_denmark_msh" localSheetId="10">#REF!</definedName>
    <definedName name="nb_denmark_msh" localSheetId="12">#REF!</definedName>
    <definedName name="nb_denmark_msh" localSheetId="13">#REF!</definedName>
    <definedName name="nb_denmark_msh" localSheetId="11">#REF!</definedName>
    <definedName name="nb_denmark_msh" localSheetId="36">#REF!</definedName>
    <definedName name="nb_denmark_msh" localSheetId="19">#REF!</definedName>
    <definedName name="nb_denmark_msh">#REF!</definedName>
    <definedName name="NB_EURO" localSheetId="41">[43]Sheet1!$C$4</definedName>
    <definedName name="NB_EURO" localSheetId="54">[44]Sheet1!$C$4</definedName>
    <definedName name="NB_EURO" localSheetId="37">[44]Sheet1!$C$4</definedName>
    <definedName name="NB_EURO" localSheetId="38">[44]Sheet1!$C$4</definedName>
    <definedName name="NB_EURO" localSheetId="58">[45]Sheet1!$C$4</definedName>
    <definedName name="NB_EURO" localSheetId="32">[44]Sheet1!$C$4</definedName>
    <definedName name="NB_EURO" localSheetId="55">[46]Sheet1!$C$4</definedName>
    <definedName name="NB_EURO" localSheetId="57">[44]Sheet1!$C$4</definedName>
    <definedName name="NB_EURO" localSheetId="8">[47]Sheet1!$C$4</definedName>
    <definedName name="NB_EURO" localSheetId="9">[47]Sheet1!$C$4</definedName>
    <definedName name="NB_EURO" localSheetId="7">[47]Sheet1!$C$4</definedName>
    <definedName name="NB_EURO" localSheetId="36">[44]Sheet1!$C$4</definedName>
    <definedName name="NB_EURO">[43]Sheet1!$C$4</definedName>
    <definedName name="NB_EURO_V" localSheetId="41">[48]Sheet1!$C$11</definedName>
    <definedName name="NB_EURO_V" localSheetId="54">[49]Sheet1!$C$11</definedName>
    <definedName name="NB_EURO_V" localSheetId="37">[49]Sheet1!$C$11</definedName>
    <definedName name="NB_EURO_V" localSheetId="38">[49]Sheet1!$C$11</definedName>
    <definedName name="NB_EURO_V" localSheetId="58">[50]Sheet1!$C$11</definedName>
    <definedName name="NB_EURO_V" localSheetId="32">[49]Sheet1!$C$11</definedName>
    <definedName name="NB_EURO_V" localSheetId="55">[51]Sheet1!$C$11</definedName>
    <definedName name="NB_EURO_V" localSheetId="57">[49]Sheet1!$C$11</definedName>
    <definedName name="NB_EURO_V" localSheetId="8">[52]Sheet1!$C$11</definedName>
    <definedName name="NB_EURO_V" localSheetId="9">[52]Sheet1!$C$11</definedName>
    <definedName name="NB_EURO_V" localSheetId="7">[52]Sheet1!$C$11</definedName>
    <definedName name="NB_EURO_V" localSheetId="36">[49]Sheet1!$C$11</definedName>
    <definedName name="NB_EURO_V">[48]Sheet1!$C$11</definedName>
    <definedName name="nb_fin" localSheetId="41">#REF!</definedName>
    <definedName name="nb_fin" localSheetId="21">#REF!</definedName>
    <definedName name="nb_fin" localSheetId="15">#REF!</definedName>
    <definedName name="nb_fin" localSheetId="35">#REF!</definedName>
    <definedName name="nb_fin" localSheetId="34">#REF!</definedName>
    <definedName name="nb_fin" localSheetId="54">#REF!</definedName>
    <definedName name="nb_fin" localSheetId="27">#REF!</definedName>
    <definedName name="nb_fin" localSheetId="37">#REF!</definedName>
    <definedName name="nb_fin" localSheetId="58">#REF!</definedName>
    <definedName name="nb_fin" localSheetId="5">#REF!</definedName>
    <definedName name="nb_fin" localSheetId="6">#REF!</definedName>
    <definedName name="nb_fin" localSheetId="55">#REF!</definedName>
    <definedName name="nb_fin" localSheetId="57">#REF!</definedName>
    <definedName name="nb_fin" localSheetId="8">#REF!</definedName>
    <definedName name="nb_fin" localSheetId="9">#REF!</definedName>
    <definedName name="nb_fin" localSheetId="7">#REF!</definedName>
    <definedName name="nb_fin" localSheetId="10">#REF!</definedName>
    <definedName name="nb_fin" localSheetId="12">#REF!</definedName>
    <definedName name="nb_fin" localSheetId="13">#REF!</definedName>
    <definedName name="nb_fin" localSheetId="11">#REF!</definedName>
    <definedName name="nb_fin" localSheetId="36">#REF!</definedName>
    <definedName name="nb_fin" localSheetId="19">#REF!</definedName>
    <definedName name="nb_fin">#REF!</definedName>
    <definedName name="nb_Finland" localSheetId="41">#REF!</definedName>
    <definedName name="nb_Finland" localSheetId="21">#REF!</definedName>
    <definedName name="nb_Finland" localSheetId="15">#REF!</definedName>
    <definedName name="nb_Finland" localSheetId="35">#REF!</definedName>
    <definedName name="nb_Finland" localSheetId="34">#REF!</definedName>
    <definedName name="nb_Finland" localSheetId="54">#REF!</definedName>
    <definedName name="nb_Finland" localSheetId="27">#REF!</definedName>
    <definedName name="nb_Finland" localSheetId="37">#REF!</definedName>
    <definedName name="nb_Finland" localSheetId="58">#REF!</definedName>
    <definedName name="nb_Finland" localSheetId="5">#REF!</definedName>
    <definedName name="nb_Finland" localSheetId="6">#REF!</definedName>
    <definedName name="nb_Finland" localSheetId="55">#REF!</definedName>
    <definedName name="nb_Finland" localSheetId="57">#REF!</definedName>
    <definedName name="nb_Finland" localSheetId="8">#REF!</definedName>
    <definedName name="nb_Finland" localSheetId="9">#REF!</definedName>
    <definedName name="nb_Finland" localSheetId="7">#REF!</definedName>
    <definedName name="nb_Finland" localSheetId="10">#REF!</definedName>
    <definedName name="nb_Finland" localSheetId="12">#REF!</definedName>
    <definedName name="nb_Finland" localSheetId="13">#REF!</definedName>
    <definedName name="nb_Finland" localSheetId="11">#REF!</definedName>
    <definedName name="nb_Finland" localSheetId="36">#REF!</definedName>
    <definedName name="nb_Finland" localSheetId="19">#REF!</definedName>
    <definedName name="nb_Finland">#REF!</definedName>
    <definedName name="nb_Finland_Msh" localSheetId="41">#REF!</definedName>
    <definedName name="nb_Finland_Msh" localSheetId="21">#REF!</definedName>
    <definedName name="nb_Finland_Msh" localSheetId="15">#REF!</definedName>
    <definedName name="nb_Finland_Msh" localSheetId="35">#REF!</definedName>
    <definedName name="nb_Finland_Msh" localSheetId="34">#REF!</definedName>
    <definedName name="nb_Finland_Msh" localSheetId="54">#REF!</definedName>
    <definedName name="nb_Finland_Msh" localSheetId="27">#REF!</definedName>
    <definedName name="nb_Finland_Msh" localSheetId="37">#REF!</definedName>
    <definedName name="nb_Finland_Msh" localSheetId="58">#REF!</definedName>
    <definedName name="nb_Finland_Msh" localSheetId="5">#REF!</definedName>
    <definedName name="nb_Finland_Msh" localSheetId="6">#REF!</definedName>
    <definedName name="nb_Finland_Msh" localSheetId="55">#REF!</definedName>
    <definedName name="nb_Finland_Msh" localSheetId="57">#REF!</definedName>
    <definedName name="nb_Finland_Msh" localSheetId="8">#REF!</definedName>
    <definedName name="nb_Finland_Msh" localSheetId="9">#REF!</definedName>
    <definedName name="nb_Finland_Msh" localSheetId="7">#REF!</definedName>
    <definedName name="nb_Finland_Msh" localSheetId="10">#REF!</definedName>
    <definedName name="nb_Finland_Msh" localSheetId="12">#REF!</definedName>
    <definedName name="nb_Finland_Msh" localSheetId="13">#REF!</definedName>
    <definedName name="nb_Finland_Msh" localSheetId="11">#REF!</definedName>
    <definedName name="nb_Finland_Msh" localSheetId="36">#REF!</definedName>
    <definedName name="nb_Finland_Msh" localSheetId="19">#REF!</definedName>
    <definedName name="nb_Finland_Msh">#REF!</definedName>
    <definedName name="nb_iib" localSheetId="41">#REF!</definedName>
    <definedName name="nb_iib" localSheetId="21">#REF!</definedName>
    <definedName name="nb_iib" localSheetId="15">#REF!</definedName>
    <definedName name="nb_iib" localSheetId="35">#REF!</definedName>
    <definedName name="nb_iib" localSheetId="34">#REF!</definedName>
    <definedName name="nb_iib" localSheetId="54">#REF!</definedName>
    <definedName name="nb_iib" localSheetId="27">#REF!</definedName>
    <definedName name="nb_iib" localSheetId="37">#REF!</definedName>
    <definedName name="nb_iib" localSheetId="58">#REF!</definedName>
    <definedName name="nb_iib" localSheetId="5">#REF!</definedName>
    <definedName name="nb_iib" localSheetId="6">#REF!</definedName>
    <definedName name="nb_iib" localSheetId="55">#REF!</definedName>
    <definedName name="nb_iib" localSheetId="57">#REF!</definedName>
    <definedName name="nb_iib" localSheetId="8">#REF!</definedName>
    <definedName name="nb_iib" localSheetId="9">#REF!</definedName>
    <definedName name="nb_iib" localSheetId="7">#REF!</definedName>
    <definedName name="nb_iib" localSheetId="10">#REF!</definedName>
    <definedName name="nb_iib" localSheetId="12">#REF!</definedName>
    <definedName name="nb_iib" localSheetId="13">#REF!</definedName>
    <definedName name="nb_iib" localSheetId="11">#REF!</definedName>
    <definedName name="nb_iib" localSheetId="36">#REF!</definedName>
    <definedName name="nb_iib" localSheetId="19">#REF!</definedName>
    <definedName name="nb_iib">#REF!</definedName>
    <definedName name="nb_nor" localSheetId="41">#REF!</definedName>
    <definedName name="nb_nor" localSheetId="21">#REF!</definedName>
    <definedName name="nb_nor" localSheetId="15">#REF!</definedName>
    <definedName name="nb_nor" localSheetId="35">#REF!</definedName>
    <definedName name="nb_nor" localSheetId="34">#REF!</definedName>
    <definedName name="nb_nor" localSheetId="54">#REF!</definedName>
    <definedName name="nb_nor" localSheetId="27">#REF!</definedName>
    <definedName name="nb_nor" localSheetId="37">#REF!</definedName>
    <definedName name="nb_nor" localSheetId="58">#REF!</definedName>
    <definedName name="nb_nor" localSheetId="5">#REF!</definedName>
    <definedName name="nb_nor" localSheetId="6">#REF!</definedName>
    <definedName name="nb_nor" localSheetId="55">#REF!</definedName>
    <definedName name="nb_nor" localSheetId="57">#REF!</definedName>
    <definedName name="nb_nor" localSheetId="8">#REF!</definedName>
    <definedName name="nb_nor" localSheetId="9">#REF!</definedName>
    <definedName name="nb_nor" localSheetId="7">#REF!</definedName>
    <definedName name="nb_nor" localSheetId="10">#REF!</definedName>
    <definedName name="nb_nor" localSheetId="12">#REF!</definedName>
    <definedName name="nb_nor" localSheetId="13">#REF!</definedName>
    <definedName name="nb_nor" localSheetId="11">#REF!</definedName>
    <definedName name="nb_nor" localSheetId="36">#REF!</definedName>
    <definedName name="nb_nor" localSheetId="19">#REF!</definedName>
    <definedName name="nb_nor">#REF!</definedName>
    <definedName name="nb_nordic" localSheetId="41">#REF!</definedName>
    <definedName name="nb_nordic" localSheetId="21">#REF!</definedName>
    <definedName name="nb_nordic" localSheetId="15">#REF!</definedName>
    <definedName name="nb_nordic" localSheetId="35">#REF!</definedName>
    <definedName name="nb_nordic" localSheetId="34">#REF!</definedName>
    <definedName name="nb_nordic" localSheetId="54">#REF!</definedName>
    <definedName name="nb_nordic" localSheetId="27">#REF!</definedName>
    <definedName name="nb_nordic" localSheetId="37">#REF!</definedName>
    <definedName name="nb_nordic" localSheetId="58">#REF!</definedName>
    <definedName name="nb_nordic" localSheetId="5">#REF!</definedName>
    <definedName name="nb_nordic" localSheetId="6">#REF!</definedName>
    <definedName name="nb_nordic" localSheetId="55">#REF!</definedName>
    <definedName name="nb_nordic" localSheetId="57">#REF!</definedName>
    <definedName name="nb_nordic" localSheetId="8">#REF!</definedName>
    <definedName name="nb_nordic" localSheetId="9">#REF!</definedName>
    <definedName name="nb_nordic" localSheetId="7">#REF!</definedName>
    <definedName name="nb_nordic" localSheetId="10">#REF!</definedName>
    <definedName name="nb_nordic" localSheetId="12">#REF!</definedName>
    <definedName name="nb_nordic" localSheetId="13">#REF!</definedName>
    <definedName name="nb_nordic" localSheetId="11">#REF!</definedName>
    <definedName name="nb_nordic" localSheetId="36">#REF!</definedName>
    <definedName name="nb_nordic" localSheetId="19">#REF!</definedName>
    <definedName name="nb_nordic">#REF!</definedName>
    <definedName name="nb_norway" localSheetId="41">#REF!</definedName>
    <definedName name="nb_norway" localSheetId="21">#REF!</definedName>
    <definedName name="nb_norway" localSheetId="15">#REF!</definedName>
    <definedName name="nb_norway" localSheetId="35">#REF!</definedName>
    <definedName name="nb_norway" localSheetId="34">#REF!</definedName>
    <definedName name="nb_norway" localSheetId="54">#REF!</definedName>
    <definedName name="nb_norway" localSheetId="27">#REF!</definedName>
    <definedName name="nb_norway" localSheetId="37">#REF!</definedName>
    <definedName name="nb_norway" localSheetId="58">#REF!</definedName>
    <definedName name="nb_norway" localSheetId="5">#REF!</definedName>
    <definedName name="nb_norway" localSheetId="6">#REF!</definedName>
    <definedName name="nb_norway" localSheetId="55">#REF!</definedName>
    <definedName name="nb_norway" localSheetId="57">#REF!</definedName>
    <definedName name="nb_norway" localSheetId="8">#REF!</definedName>
    <definedName name="nb_norway" localSheetId="9">#REF!</definedName>
    <definedName name="nb_norway" localSheetId="7">#REF!</definedName>
    <definedName name="nb_norway" localSheetId="10">#REF!</definedName>
    <definedName name="nb_norway" localSheetId="12">#REF!</definedName>
    <definedName name="nb_norway" localSheetId="13">#REF!</definedName>
    <definedName name="nb_norway" localSheetId="11">#REF!</definedName>
    <definedName name="nb_norway" localSheetId="36">#REF!</definedName>
    <definedName name="nb_norway" localSheetId="19">#REF!</definedName>
    <definedName name="nb_norway">#REF!</definedName>
    <definedName name="nb_norway_msh" localSheetId="41">#REF!</definedName>
    <definedName name="nb_norway_msh" localSheetId="21">#REF!</definedName>
    <definedName name="nb_norway_msh" localSheetId="15">#REF!</definedName>
    <definedName name="nb_norway_msh" localSheetId="35">#REF!</definedName>
    <definedName name="nb_norway_msh" localSheetId="34">#REF!</definedName>
    <definedName name="nb_norway_msh" localSheetId="54">#REF!</definedName>
    <definedName name="nb_norway_msh" localSheetId="27">#REF!</definedName>
    <definedName name="nb_norway_msh" localSheetId="37">#REF!</definedName>
    <definedName name="nb_norway_msh" localSheetId="58">#REF!</definedName>
    <definedName name="nb_norway_msh" localSheetId="5">#REF!</definedName>
    <definedName name="nb_norway_msh" localSheetId="6">#REF!</definedName>
    <definedName name="nb_norway_msh" localSheetId="55">#REF!</definedName>
    <definedName name="nb_norway_msh" localSheetId="57">#REF!</definedName>
    <definedName name="nb_norway_msh" localSheetId="8">#REF!</definedName>
    <definedName name="nb_norway_msh" localSheetId="9">#REF!</definedName>
    <definedName name="nb_norway_msh" localSheetId="7">#REF!</definedName>
    <definedName name="nb_norway_msh" localSheetId="10">#REF!</definedName>
    <definedName name="nb_norway_msh" localSheetId="12">#REF!</definedName>
    <definedName name="nb_norway_msh" localSheetId="13">#REF!</definedName>
    <definedName name="nb_norway_msh" localSheetId="11">#REF!</definedName>
    <definedName name="nb_norway_msh" localSheetId="36">#REF!</definedName>
    <definedName name="nb_norway_msh" localSheetId="19">#REF!</definedName>
    <definedName name="nb_norway_msh">#REF!</definedName>
    <definedName name="nb_swe" localSheetId="41">#REF!</definedName>
    <definedName name="nb_swe" localSheetId="21">#REF!</definedName>
    <definedName name="nb_swe" localSheetId="15">#REF!</definedName>
    <definedName name="nb_swe" localSheetId="35">#REF!</definedName>
    <definedName name="nb_swe" localSheetId="34">#REF!</definedName>
    <definedName name="nb_swe" localSheetId="54">#REF!</definedName>
    <definedName name="nb_swe" localSheetId="27">#REF!</definedName>
    <definedName name="nb_swe" localSheetId="37">#REF!</definedName>
    <definedName name="nb_swe" localSheetId="58">#REF!</definedName>
    <definedName name="nb_swe" localSheetId="5">#REF!</definedName>
    <definedName name="nb_swe" localSheetId="6">#REF!</definedName>
    <definedName name="nb_swe" localSheetId="55">#REF!</definedName>
    <definedName name="nb_swe" localSheetId="57">#REF!</definedName>
    <definedName name="nb_swe" localSheetId="8">#REF!</definedName>
    <definedName name="nb_swe" localSheetId="9">#REF!</definedName>
    <definedName name="nb_swe" localSheetId="7">#REF!</definedName>
    <definedName name="nb_swe" localSheetId="10">#REF!</definedName>
    <definedName name="nb_swe" localSheetId="12">#REF!</definedName>
    <definedName name="nb_swe" localSheetId="13">#REF!</definedName>
    <definedName name="nb_swe" localSheetId="11">#REF!</definedName>
    <definedName name="nb_swe" localSheetId="36">#REF!</definedName>
    <definedName name="nb_swe" localSheetId="19">#REF!</definedName>
    <definedName name="nb_swe">#REF!</definedName>
    <definedName name="nb_Sweden" localSheetId="41">#REF!</definedName>
    <definedName name="nb_Sweden" localSheetId="21">#REF!</definedName>
    <definedName name="nb_Sweden" localSheetId="15">#REF!</definedName>
    <definedName name="nb_Sweden" localSheetId="35">#REF!</definedName>
    <definedName name="nb_Sweden" localSheetId="34">#REF!</definedName>
    <definedName name="nb_Sweden" localSheetId="54">#REF!</definedName>
    <definedName name="nb_Sweden" localSheetId="27">#REF!</definedName>
    <definedName name="nb_Sweden" localSheetId="37">#REF!</definedName>
    <definedName name="nb_Sweden" localSheetId="58">#REF!</definedName>
    <definedName name="nb_Sweden" localSheetId="5">#REF!</definedName>
    <definedName name="nb_Sweden" localSheetId="6">#REF!</definedName>
    <definedName name="nb_Sweden" localSheetId="55">#REF!</definedName>
    <definedName name="nb_Sweden" localSheetId="57">#REF!</definedName>
    <definedName name="nb_Sweden" localSheetId="8">#REF!</definedName>
    <definedName name="nb_Sweden" localSheetId="9">#REF!</definedName>
    <definedName name="nb_Sweden" localSheetId="7">#REF!</definedName>
    <definedName name="nb_Sweden" localSheetId="10">#REF!</definedName>
    <definedName name="nb_Sweden" localSheetId="12">#REF!</definedName>
    <definedName name="nb_Sweden" localSheetId="13">#REF!</definedName>
    <definedName name="nb_Sweden" localSheetId="11">#REF!</definedName>
    <definedName name="nb_Sweden" localSheetId="36">#REF!</definedName>
    <definedName name="nb_Sweden" localSheetId="19">#REF!</definedName>
    <definedName name="nb_Sweden">#REF!</definedName>
    <definedName name="nb_sweden_msh" localSheetId="41">#REF!</definedName>
    <definedName name="nb_sweden_msh" localSheetId="21">#REF!</definedName>
    <definedName name="nb_sweden_msh" localSheetId="15">#REF!</definedName>
    <definedName name="nb_sweden_msh" localSheetId="35">#REF!</definedName>
    <definedName name="nb_sweden_msh" localSheetId="34">#REF!</definedName>
    <definedName name="nb_sweden_msh" localSheetId="54">#REF!</definedName>
    <definedName name="nb_sweden_msh" localSheetId="27">#REF!</definedName>
    <definedName name="nb_sweden_msh" localSheetId="37">#REF!</definedName>
    <definedName name="nb_sweden_msh" localSheetId="58">#REF!</definedName>
    <definedName name="nb_sweden_msh" localSheetId="5">#REF!</definedName>
    <definedName name="nb_sweden_msh" localSheetId="6">#REF!</definedName>
    <definedName name="nb_sweden_msh" localSheetId="55">#REF!</definedName>
    <definedName name="nb_sweden_msh" localSheetId="57">#REF!</definedName>
    <definedName name="nb_sweden_msh" localSheetId="8">#REF!</definedName>
    <definedName name="nb_sweden_msh" localSheetId="9">#REF!</definedName>
    <definedName name="nb_sweden_msh" localSheetId="7">#REF!</definedName>
    <definedName name="nb_sweden_msh" localSheetId="10">#REF!</definedName>
    <definedName name="nb_sweden_msh" localSheetId="12">#REF!</definedName>
    <definedName name="nb_sweden_msh" localSheetId="13">#REF!</definedName>
    <definedName name="nb_sweden_msh" localSheetId="11">#REF!</definedName>
    <definedName name="nb_sweden_msh" localSheetId="36">#REF!</definedName>
    <definedName name="nb_sweden_msh" localSheetId="19">#REF!</definedName>
    <definedName name="nb_sweden_msh">#REF!</definedName>
    <definedName name="NBHbalancesheet" localSheetId="41">#REF!</definedName>
    <definedName name="NBHbalancesheet" localSheetId="21">#REF!</definedName>
    <definedName name="NBHbalancesheet" localSheetId="15">#REF!</definedName>
    <definedName name="NBHbalancesheet" localSheetId="35">#REF!</definedName>
    <definedName name="NBHbalancesheet" localSheetId="34">#REF!</definedName>
    <definedName name="NBHbalancesheet" localSheetId="54">#REF!</definedName>
    <definedName name="NBHbalancesheet" localSheetId="27">#REF!</definedName>
    <definedName name="NBHbalancesheet" localSheetId="37">#REF!</definedName>
    <definedName name="NBHbalancesheet" localSheetId="58">#REF!</definedName>
    <definedName name="NBHbalancesheet" localSheetId="5">#REF!</definedName>
    <definedName name="NBHbalancesheet" localSheetId="6">#REF!</definedName>
    <definedName name="NBHbalancesheet" localSheetId="55">#REF!</definedName>
    <definedName name="NBHbalancesheet" localSheetId="57">#REF!</definedName>
    <definedName name="NBHbalancesheet" localSheetId="8">#REF!</definedName>
    <definedName name="NBHbalancesheet" localSheetId="9">#REF!</definedName>
    <definedName name="NBHbalancesheet" localSheetId="7">#REF!</definedName>
    <definedName name="NBHbalancesheet" localSheetId="10">#REF!</definedName>
    <definedName name="NBHbalancesheet" localSheetId="12">#REF!</definedName>
    <definedName name="NBHbalancesheet" localSheetId="13">#REF!</definedName>
    <definedName name="NBHbalancesheet" localSheetId="11">#REF!</definedName>
    <definedName name="NBHbalancesheet" localSheetId="36">#REF!</definedName>
    <definedName name="NBHbalancesheet" localSheetId="19">#REF!</definedName>
    <definedName name="NBHbalancesheet">#REF!</definedName>
    <definedName name="nem" localSheetId="41">#REF!</definedName>
    <definedName name="nem" localSheetId="21">#REF!</definedName>
    <definedName name="nem" localSheetId="15">#REF!</definedName>
    <definedName name="nem" localSheetId="35">#REF!</definedName>
    <definedName name="nem" localSheetId="34">#REF!</definedName>
    <definedName name="nem" localSheetId="54">#REF!</definedName>
    <definedName name="nem" localSheetId="27">#REF!</definedName>
    <definedName name="nem" localSheetId="37">#REF!</definedName>
    <definedName name="nem" localSheetId="58">#REF!</definedName>
    <definedName name="nem" localSheetId="5">#REF!</definedName>
    <definedName name="nem" localSheetId="6">#REF!</definedName>
    <definedName name="nem" localSheetId="55">#REF!</definedName>
    <definedName name="nem" localSheetId="57">#REF!</definedName>
    <definedName name="nem" localSheetId="8">#REF!</definedName>
    <definedName name="nem" localSheetId="9">#REF!</definedName>
    <definedName name="nem" localSheetId="7">#REF!</definedName>
    <definedName name="nem" localSheetId="10">#REF!</definedName>
    <definedName name="nem" localSheetId="12">#REF!</definedName>
    <definedName name="nem" localSheetId="13">#REF!</definedName>
    <definedName name="nem" localSheetId="11">#REF!</definedName>
    <definedName name="nem" localSheetId="36">#REF!</definedName>
    <definedName name="nem" localSheetId="19">#REF!</definedName>
    <definedName name="nem">#REF!</definedName>
    <definedName name="New_BU_Q3" localSheetId="21">#REF!</definedName>
    <definedName name="New_BU_Q3" localSheetId="15">#REF!</definedName>
    <definedName name="New_BU_Q3" localSheetId="35">#REF!</definedName>
    <definedName name="New_BU_Q3" localSheetId="34">#REF!</definedName>
    <definedName name="New_BU_Q3" localSheetId="27">#REF!</definedName>
    <definedName name="New_BU_Q3" localSheetId="37">#REF!</definedName>
    <definedName name="New_BU_Q3" localSheetId="58">#REF!</definedName>
    <definedName name="New_BU_Q3" localSheetId="55">#REF!</definedName>
    <definedName name="New_BU_Q3" localSheetId="57">#REF!</definedName>
    <definedName name="New_BU_Q3" localSheetId="9">#REF!</definedName>
    <definedName name="New_BU_Q3" localSheetId="7">#REF!</definedName>
    <definedName name="New_BU_Q3" localSheetId="10">#REF!</definedName>
    <definedName name="New_BU_Q3" localSheetId="12">#REF!</definedName>
    <definedName name="New_BU_Q3" localSheetId="13">#REF!</definedName>
    <definedName name="New_BU_Q3" localSheetId="11">#REF!</definedName>
    <definedName name="New_BU_Q3" localSheetId="36">#REF!</definedName>
    <definedName name="New_BU_Q3" localSheetId="19">#REF!</definedName>
    <definedName name="New_BU_Q3">#REF!</definedName>
    <definedName name="NO_EURO_V" localSheetId="41">[48]Sheet1!$C$14</definedName>
    <definedName name="NO_EURO_V" localSheetId="54">[49]Sheet1!$C$14</definedName>
    <definedName name="NO_EURO_V" localSheetId="37">[49]Sheet1!$C$14</definedName>
    <definedName name="NO_EURO_V" localSheetId="38">[49]Sheet1!$C$14</definedName>
    <definedName name="NO_EURO_V" localSheetId="58">[50]Sheet1!$C$14</definedName>
    <definedName name="NO_EURO_V" localSheetId="32">[49]Sheet1!$C$14</definedName>
    <definedName name="NO_EURO_V" localSheetId="55">[51]Sheet1!$C$14</definedName>
    <definedName name="NO_EURO_V" localSheetId="57">[49]Sheet1!$C$14</definedName>
    <definedName name="NO_EURO_V" localSheetId="8">[52]Sheet1!$C$14</definedName>
    <definedName name="NO_EURO_V" localSheetId="9">[52]Sheet1!$C$14</definedName>
    <definedName name="NO_EURO_V" localSheetId="7">[52]Sheet1!$C$14</definedName>
    <definedName name="NO_EURO_V" localSheetId="36">[49]Sheet1!$C$14</definedName>
    <definedName name="NO_EURO_V">[48]Sheet1!$C$14</definedName>
    <definedName name="NO_NOK_V" localSheetId="41">[43]Sheet1!$C$22</definedName>
    <definedName name="NO_NOK_V" localSheetId="54">[44]Sheet1!$C$22</definedName>
    <definedName name="NO_NOK_V" localSheetId="37">[44]Sheet1!$C$22</definedName>
    <definedName name="NO_NOK_V" localSheetId="38">[44]Sheet1!$C$22</definedName>
    <definedName name="NO_NOK_V" localSheetId="58">[45]Sheet1!$C$22</definedName>
    <definedName name="NO_NOK_V" localSheetId="32">[44]Sheet1!$C$22</definedName>
    <definedName name="NO_NOK_V" localSheetId="55">[46]Sheet1!$C$22</definedName>
    <definedName name="NO_NOK_V" localSheetId="57">[44]Sheet1!$C$22</definedName>
    <definedName name="NO_NOK_V" localSheetId="8">[47]Sheet1!$C$22</definedName>
    <definedName name="NO_NOK_V" localSheetId="9">[47]Sheet1!$C$22</definedName>
    <definedName name="NO_NOK_V" localSheetId="7">[47]Sheet1!$C$22</definedName>
    <definedName name="NO_NOK_V" localSheetId="36">[44]Sheet1!$C$22</definedName>
    <definedName name="NO_NOK_V">[43]Sheet1!$C$22</definedName>
    <definedName name="NOK_1.kv." localSheetId="41">#REF!</definedName>
    <definedName name="NOK_1.kv." localSheetId="21">#REF!</definedName>
    <definedName name="NOK_1.kv." localSheetId="15">#REF!</definedName>
    <definedName name="NOK_1.kv." localSheetId="35">#REF!</definedName>
    <definedName name="NOK_1.kv." localSheetId="34">#REF!</definedName>
    <definedName name="NOK_1.kv." localSheetId="54">#REF!</definedName>
    <definedName name="NOK_1.kv." localSheetId="27">#REF!</definedName>
    <definedName name="NOK_1.kv." localSheetId="37">#REF!</definedName>
    <definedName name="NOK_1.kv." localSheetId="58">#REF!</definedName>
    <definedName name="NOK_1.kv." localSheetId="5">#REF!</definedName>
    <definedName name="NOK_1.kv." localSheetId="6">#REF!</definedName>
    <definedName name="NOK_1.kv." localSheetId="55">#REF!</definedName>
    <definedName name="NOK_1.kv." localSheetId="57">#REF!</definedName>
    <definedName name="NOK_1.kv." localSheetId="8">#REF!</definedName>
    <definedName name="NOK_1.kv." localSheetId="9">#REF!</definedName>
    <definedName name="NOK_1.kv." localSheetId="7">#REF!</definedName>
    <definedName name="NOK_1.kv." localSheetId="10">#REF!</definedName>
    <definedName name="NOK_1.kv." localSheetId="12">#REF!</definedName>
    <definedName name="NOK_1.kv." localSheetId="13">#REF!</definedName>
    <definedName name="NOK_1.kv." localSheetId="11">#REF!</definedName>
    <definedName name="NOK_1.kv." localSheetId="36">#REF!</definedName>
    <definedName name="NOK_1.kv." localSheetId="19">#REF!</definedName>
    <definedName name="NOK_1.kv.">#REF!</definedName>
    <definedName name="NOK_2.kv." localSheetId="41">#REF!</definedName>
    <definedName name="NOK_2.kv." localSheetId="21">#REF!</definedName>
    <definedName name="NOK_2.kv." localSheetId="15">#REF!</definedName>
    <definedName name="NOK_2.kv." localSheetId="35">#REF!</definedName>
    <definedName name="NOK_2.kv." localSheetId="34">#REF!</definedName>
    <definedName name="NOK_2.kv." localSheetId="54">#REF!</definedName>
    <definedName name="NOK_2.kv." localSheetId="27">#REF!</definedName>
    <definedName name="NOK_2.kv." localSheetId="37">#REF!</definedName>
    <definedName name="NOK_2.kv." localSheetId="58">#REF!</definedName>
    <definedName name="NOK_2.kv." localSheetId="5">#REF!</definedName>
    <definedName name="NOK_2.kv." localSheetId="6">#REF!</definedName>
    <definedName name="NOK_2.kv." localSheetId="55">#REF!</definedName>
    <definedName name="NOK_2.kv." localSheetId="57">#REF!</definedName>
    <definedName name="NOK_2.kv." localSheetId="8">#REF!</definedName>
    <definedName name="NOK_2.kv." localSheetId="9">#REF!</definedName>
    <definedName name="NOK_2.kv." localSheetId="7">#REF!</definedName>
    <definedName name="NOK_2.kv." localSheetId="10">#REF!</definedName>
    <definedName name="NOK_2.kv." localSheetId="12">#REF!</definedName>
    <definedName name="NOK_2.kv." localSheetId="13">#REF!</definedName>
    <definedName name="NOK_2.kv." localSheetId="11">#REF!</definedName>
    <definedName name="NOK_2.kv." localSheetId="36">#REF!</definedName>
    <definedName name="NOK_2.kv." localSheetId="19">#REF!</definedName>
    <definedName name="NOK_2.kv.">#REF!</definedName>
    <definedName name="NOK_3.kv." localSheetId="41">#REF!</definedName>
    <definedName name="NOK_3.kv." localSheetId="21">#REF!</definedName>
    <definedName name="NOK_3.kv." localSheetId="15">#REF!</definedName>
    <definedName name="NOK_3.kv." localSheetId="35">#REF!</definedName>
    <definedName name="NOK_3.kv." localSheetId="34">#REF!</definedName>
    <definedName name="NOK_3.kv." localSheetId="54">#REF!</definedName>
    <definedName name="NOK_3.kv." localSheetId="27">#REF!</definedName>
    <definedName name="NOK_3.kv." localSheetId="37">#REF!</definedName>
    <definedName name="NOK_3.kv." localSheetId="58">#REF!</definedName>
    <definedName name="NOK_3.kv." localSheetId="5">#REF!</definedName>
    <definedName name="NOK_3.kv." localSheetId="6">#REF!</definedName>
    <definedName name="NOK_3.kv." localSheetId="55">#REF!</definedName>
    <definedName name="NOK_3.kv." localSheetId="57">#REF!</definedName>
    <definedName name="NOK_3.kv." localSheetId="8">#REF!</definedName>
    <definedName name="NOK_3.kv." localSheetId="9">#REF!</definedName>
    <definedName name="NOK_3.kv." localSheetId="7">#REF!</definedName>
    <definedName name="NOK_3.kv." localSheetId="10">#REF!</definedName>
    <definedName name="NOK_3.kv." localSheetId="12">#REF!</definedName>
    <definedName name="NOK_3.kv." localSheetId="13">#REF!</definedName>
    <definedName name="NOK_3.kv." localSheetId="11">#REF!</definedName>
    <definedName name="NOK_3.kv." localSheetId="36">#REF!</definedName>
    <definedName name="NOK_3.kv." localSheetId="19">#REF!</definedName>
    <definedName name="NOK_3.kv.">#REF!</definedName>
    <definedName name="NOK_30.06." localSheetId="41">#REF!</definedName>
    <definedName name="NOK_30.06." localSheetId="21">#REF!</definedName>
    <definedName name="NOK_30.06." localSheetId="15">#REF!</definedName>
    <definedName name="NOK_30.06." localSheetId="35">#REF!</definedName>
    <definedName name="NOK_30.06." localSheetId="34">#REF!</definedName>
    <definedName name="NOK_30.06." localSheetId="54">#REF!</definedName>
    <definedName name="NOK_30.06." localSheetId="27">#REF!</definedName>
    <definedName name="NOK_30.06." localSheetId="37">#REF!</definedName>
    <definedName name="NOK_30.06." localSheetId="58">#REF!</definedName>
    <definedName name="NOK_30.06." localSheetId="5">#REF!</definedName>
    <definedName name="NOK_30.06." localSheetId="6">#REF!</definedName>
    <definedName name="NOK_30.06." localSheetId="55">#REF!</definedName>
    <definedName name="NOK_30.06." localSheetId="57">#REF!</definedName>
    <definedName name="NOK_30.06." localSheetId="8">#REF!</definedName>
    <definedName name="NOK_30.06." localSheetId="9">#REF!</definedName>
    <definedName name="NOK_30.06." localSheetId="7">#REF!</definedName>
    <definedName name="NOK_30.06." localSheetId="10">#REF!</definedName>
    <definedName name="NOK_30.06." localSheetId="12">#REF!</definedName>
    <definedName name="NOK_30.06." localSheetId="13">#REF!</definedName>
    <definedName name="NOK_30.06." localSheetId="11">#REF!</definedName>
    <definedName name="NOK_30.06." localSheetId="36">#REF!</definedName>
    <definedName name="NOK_30.06." localSheetId="19">#REF!</definedName>
    <definedName name="NOK_30.06.">#REF!</definedName>
    <definedName name="NOK_30.09." localSheetId="41">#REF!</definedName>
    <definedName name="NOK_30.09." localSheetId="21">#REF!</definedName>
    <definedName name="NOK_30.09." localSheetId="15">#REF!</definedName>
    <definedName name="NOK_30.09." localSheetId="35">#REF!</definedName>
    <definedName name="NOK_30.09." localSheetId="34">#REF!</definedName>
    <definedName name="NOK_30.09." localSheetId="54">#REF!</definedName>
    <definedName name="NOK_30.09." localSheetId="27">#REF!</definedName>
    <definedName name="NOK_30.09." localSheetId="37">#REF!</definedName>
    <definedName name="NOK_30.09." localSheetId="58">#REF!</definedName>
    <definedName name="NOK_30.09." localSheetId="5">#REF!</definedName>
    <definedName name="NOK_30.09." localSheetId="6">#REF!</definedName>
    <definedName name="NOK_30.09." localSheetId="55">#REF!</definedName>
    <definedName name="NOK_30.09." localSheetId="57">#REF!</definedName>
    <definedName name="NOK_30.09." localSheetId="8">#REF!</definedName>
    <definedName name="NOK_30.09." localSheetId="9">#REF!</definedName>
    <definedName name="NOK_30.09." localSheetId="7">#REF!</definedName>
    <definedName name="NOK_30.09." localSheetId="10">#REF!</definedName>
    <definedName name="NOK_30.09." localSheetId="12">#REF!</definedName>
    <definedName name="NOK_30.09." localSheetId="13">#REF!</definedName>
    <definedName name="NOK_30.09." localSheetId="11">#REF!</definedName>
    <definedName name="NOK_30.09." localSheetId="36">#REF!</definedName>
    <definedName name="NOK_30.09." localSheetId="19">#REF!</definedName>
    <definedName name="NOK_30.09.">#REF!</definedName>
    <definedName name="NOK_31.03." localSheetId="41">#REF!</definedName>
    <definedName name="NOK_31.03." localSheetId="21">#REF!</definedName>
    <definedName name="NOK_31.03." localSheetId="15">#REF!</definedName>
    <definedName name="NOK_31.03." localSheetId="35">#REF!</definedName>
    <definedName name="NOK_31.03." localSheetId="34">#REF!</definedName>
    <definedName name="NOK_31.03." localSheetId="54">#REF!</definedName>
    <definedName name="NOK_31.03." localSheetId="27">#REF!</definedName>
    <definedName name="NOK_31.03." localSheetId="37">#REF!</definedName>
    <definedName name="NOK_31.03." localSheetId="58">#REF!</definedName>
    <definedName name="NOK_31.03." localSheetId="5">#REF!</definedName>
    <definedName name="NOK_31.03." localSheetId="6">#REF!</definedName>
    <definedName name="NOK_31.03." localSheetId="55">#REF!</definedName>
    <definedName name="NOK_31.03." localSheetId="57">#REF!</definedName>
    <definedName name="NOK_31.03." localSheetId="8">#REF!</definedName>
    <definedName name="NOK_31.03." localSheetId="9">#REF!</definedName>
    <definedName name="NOK_31.03." localSheetId="7">#REF!</definedName>
    <definedName name="NOK_31.03." localSheetId="10">#REF!</definedName>
    <definedName name="NOK_31.03." localSheetId="12">#REF!</definedName>
    <definedName name="NOK_31.03." localSheetId="13">#REF!</definedName>
    <definedName name="NOK_31.03." localSheetId="11">#REF!</definedName>
    <definedName name="NOK_31.03." localSheetId="36">#REF!</definedName>
    <definedName name="NOK_31.03." localSheetId="19">#REF!</definedName>
    <definedName name="NOK_31.03.">#REF!</definedName>
    <definedName name="NOK_4.kv." localSheetId="41">#REF!</definedName>
    <definedName name="NOK_4.kv." localSheetId="21">#REF!</definedName>
    <definedName name="NOK_4.kv." localSheetId="15">#REF!</definedName>
    <definedName name="NOK_4.kv." localSheetId="35">#REF!</definedName>
    <definedName name="NOK_4.kv." localSheetId="34">#REF!</definedName>
    <definedName name="NOK_4.kv." localSheetId="54">#REF!</definedName>
    <definedName name="NOK_4.kv." localSheetId="27">#REF!</definedName>
    <definedName name="NOK_4.kv." localSheetId="37">#REF!</definedName>
    <definedName name="NOK_4.kv." localSheetId="58">#REF!</definedName>
    <definedName name="NOK_4.kv." localSheetId="5">#REF!</definedName>
    <definedName name="NOK_4.kv." localSheetId="6">#REF!</definedName>
    <definedName name="NOK_4.kv." localSheetId="55">#REF!</definedName>
    <definedName name="NOK_4.kv." localSheetId="57">#REF!</definedName>
    <definedName name="NOK_4.kv." localSheetId="8">#REF!</definedName>
    <definedName name="NOK_4.kv." localSheetId="9">#REF!</definedName>
    <definedName name="NOK_4.kv." localSheetId="7">#REF!</definedName>
    <definedName name="NOK_4.kv." localSheetId="10">#REF!</definedName>
    <definedName name="NOK_4.kv." localSheetId="12">#REF!</definedName>
    <definedName name="NOK_4.kv." localSheetId="13">#REF!</definedName>
    <definedName name="NOK_4.kv." localSheetId="11">#REF!</definedName>
    <definedName name="NOK_4.kv." localSheetId="36">#REF!</definedName>
    <definedName name="NOK_4.kv." localSheetId="19">#REF!</definedName>
    <definedName name="NOK_4.kv.">#REF!</definedName>
    <definedName name="NOK_Primo" localSheetId="41">#REF!</definedName>
    <definedName name="NOK_Primo" localSheetId="21">#REF!</definedName>
    <definedName name="NOK_Primo" localSheetId="15">#REF!</definedName>
    <definedName name="NOK_Primo" localSheetId="35">#REF!</definedName>
    <definedName name="NOK_Primo" localSheetId="34">#REF!</definedName>
    <definedName name="NOK_Primo" localSheetId="54">#REF!</definedName>
    <definedName name="NOK_Primo" localSheetId="27">#REF!</definedName>
    <definedName name="NOK_Primo" localSheetId="37">#REF!</definedName>
    <definedName name="NOK_Primo" localSheetId="58">#REF!</definedName>
    <definedName name="NOK_Primo" localSheetId="5">#REF!</definedName>
    <definedName name="NOK_Primo" localSheetId="6">#REF!</definedName>
    <definedName name="NOK_Primo" localSheetId="55">#REF!</definedName>
    <definedName name="NOK_Primo" localSheetId="57">#REF!</definedName>
    <definedName name="NOK_Primo" localSheetId="8">#REF!</definedName>
    <definedName name="NOK_Primo" localSheetId="9">#REF!</definedName>
    <definedName name="NOK_Primo" localSheetId="7">#REF!</definedName>
    <definedName name="NOK_Primo" localSheetId="10">#REF!</definedName>
    <definedName name="NOK_Primo" localSheetId="12">#REF!</definedName>
    <definedName name="NOK_Primo" localSheetId="13">#REF!</definedName>
    <definedName name="NOK_Primo" localSheetId="11">#REF!</definedName>
    <definedName name="NOK_Primo" localSheetId="36">#REF!</definedName>
    <definedName name="NOK_Primo" localSheetId="19">#REF!</definedName>
    <definedName name="NOK_Primo">#REF!</definedName>
    <definedName name="NOK_Ultimo" localSheetId="41">#REF!</definedName>
    <definedName name="NOK_Ultimo" localSheetId="21">#REF!</definedName>
    <definedName name="NOK_Ultimo" localSheetId="15">#REF!</definedName>
    <definedName name="NOK_Ultimo" localSheetId="35">#REF!</definedName>
    <definedName name="NOK_Ultimo" localSheetId="34">#REF!</definedName>
    <definedName name="NOK_Ultimo" localSheetId="54">#REF!</definedName>
    <definedName name="NOK_Ultimo" localSheetId="27">#REF!</definedName>
    <definedName name="NOK_Ultimo" localSheetId="37">#REF!</definedName>
    <definedName name="NOK_Ultimo" localSheetId="58">#REF!</definedName>
    <definedName name="NOK_Ultimo" localSheetId="5">#REF!</definedName>
    <definedName name="NOK_Ultimo" localSheetId="6">#REF!</definedName>
    <definedName name="NOK_Ultimo" localSheetId="55">#REF!</definedName>
    <definedName name="NOK_Ultimo" localSheetId="57">#REF!</definedName>
    <definedName name="NOK_Ultimo" localSheetId="8">#REF!</definedName>
    <definedName name="NOK_Ultimo" localSheetId="9">#REF!</definedName>
    <definedName name="NOK_Ultimo" localSheetId="7">#REF!</definedName>
    <definedName name="NOK_Ultimo" localSheetId="10">#REF!</definedName>
    <definedName name="NOK_Ultimo" localSheetId="12">#REF!</definedName>
    <definedName name="NOK_Ultimo" localSheetId="13">#REF!</definedName>
    <definedName name="NOK_Ultimo" localSheetId="11">#REF!</definedName>
    <definedName name="NOK_Ultimo" localSheetId="36">#REF!</definedName>
    <definedName name="NOK_Ultimo" localSheetId="19">#REF!</definedName>
    <definedName name="NOK_Ultimo">#REF!</definedName>
    <definedName name="NokLastYear" localSheetId="41">[32]Valutakurser!$E$7</definedName>
    <definedName name="NokLastYear" localSheetId="54">[33]Valutakurser!$E$7</definedName>
    <definedName name="NokLastYear" localSheetId="37">[33]Valutakurser!$E$7</definedName>
    <definedName name="NokLastYear" localSheetId="38">[33]Valutakurser!$E$7</definedName>
    <definedName name="NokLastYear" localSheetId="58">[34]Valutakurser!$E$7</definedName>
    <definedName name="NokLastYear" localSheetId="32">[33]Valutakurser!$E$7</definedName>
    <definedName name="NokLastYear" localSheetId="55">[35]Valutakurser!$E$7</definedName>
    <definedName name="NokLastYear" localSheetId="57">[33]Valutakurser!$E$7</definedName>
    <definedName name="NokLastYear" localSheetId="8">[36]Valutakurser!$E$7</definedName>
    <definedName name="NokLastYear" localSheetId="9">[36]Valutakurser!$E$7</definedName>
    <definedName name="NokLastYear" localSheetId="7">[36]Valutakurser!$E$7</definedName>
    <definedName name="NokLastYear" localSheetId="36">[33]Valutakurser!$E$7</definedName>
    <definedName name="NokLastYear">[32]Valutakurser!$E$7</definedName>
    <definedName name="Nordea_Estonia" localSheetId="41">#REF!</definedName>
    <definedName name="Nordea_Estonia" localSheetId="21">#REF!</definedName>
    <definedName name="Nordea_Estonia" localSheetId="15">#REF!</definedName>
    <definedName name="Nordea_Estonia" localSheetId="35">#REF!</definedName>
    <definedName name="Nordea_Estonia" localSheetId="34">#REF!</definedName>
    <definedName name="Nordea_Estonia" localSheetId="54">#REF!</definedName>
    <definedName name="Nordea_Estonia" localSheetId="27">#REF!</definedName>
    <definedName name="Nordea_Estonia" localSheetId="37">#REF!</definedName>
    <definedName name="Nordea_Estonia" localSheetId="58">#REF!</definedName>
    <definedName name="Nordea_Estonia" localSheetId="5">#REF!</definedName>
    <definedName name="Nordea_Estonia" localSheetId="6">#REF!</definedName>
    <definedName name="Nordea_Estonia" localSheetId="55">#REF!</definedName>
    <definedName name="Nordea_Estonia" localSheetId="57">#REF!</definedName>
    <definedName name="Nordea_Estonia" localSheetId="8">#REF!</definedName>
    <definedName name="Nordea_Estonia" localSheetId="9">#REF!</definedName>
    <definedName name="Nordea_Estonia" localSheetId="7">#REF!</definedName>
    <definedName name="Nordea_Estonia" localSheetId="10">#REF!</definedName>
    <definedName name="Nordea_Estonia" localSheetId="12">#REF!</definedName>
    <definedName name="Nordea_Estonia" localSheetId="13">#REF!</definedName>
    <definedName name="Nordea_Estonia" localSheetId="11">#REF!</definedName>
    <definedName name="Nordea_Estonia" localSheetId="36">#REF!</definedName>
    <definedName name="Nordea_Estonia" localSheetId="19">#REF!</definedName>
    <definedName name="Nordea_Estonia">#REF!</definedName>
    <definedName name="Nordea_IOM" localSheetId="41">#REF!</definedName>
    <definedName name="Nordea_IOM" localSheetId="21">#REF!</definedName>
    <definedName name="Nordea_IOM" localSheetId="15">#REF!</definedName>
    <definedName name="Nordea_IOM" localSheetId="35">#REF!</definedName>
    <definedName name="Nordea_IOM" localSheetId="34">#REF!</definedName>
    <definedName name="Nordea_IOM" localSheetId="54">#REF!</definedName>
    <definedName name="Nordea_IOM" localSheetId="27">#REF!</definedName>
    <definedName name="Nordea_IOM" localSheetId="37">#REF!</definedName>
    <definedName name="Nordea_IOM" localSheetId="58">#REF!</definedName>
    <definedName name="Nordea_IOM" localSheetId="5">#REF!</definedName>
    <definedName name="Nordea_IOM" localSheetId="6">#REF!</definedName>
    <definedName name="Nordea_IOM" localSheetId="55">#REF!</definedName>
    <definedName name="Nordea_IOM" localSheetId="57">#REF!</definedName>
    <definedName name="Nordea_IOM" localSheetId="8">#REF!</definedName>
    <definedName name="Nordea_IOM" localSheetId="9">#REF!</definedName>
    <definedName name="Nordea_IOM" localSheetId="7">#REF!</definedName>
    <definedName name="Nordea_IOM" localSheetId="10">#REF!</definedName>
    <definedName name="Nordea_IOM" localSheetId="12">#REF!</definedName>
    <definedName name="Nordea_IOM" localSheetId="13">#REF!</definedName>
    <definedName name="Nordea_IOM" localSheetId="11">#REF!</definedName>
    <definedName name="Nordea_IOM" localSheetId="36">#REF!</definedName>
    <definedName name="Nordea_IOM" localSheetId="19">#REF!</definedName>
    <definedName name="Nordea_IOM">#REF!</definedName>
    <definedName name="Nordea_Latvia" localSheetId="41">#REF!</definedName>
    <definedName name="Nordea_Latvia" localSheetId="21">#REF!</definedName>
    <definedName name="Nordea_Latvia" localSheetId="15">#REF!</definedName>
    <definedName name="Nordea_Latvia" localSheetId="35">#REF!</definedName>
    <definedName name="Nordea_Latvia" localSheetId="34">#REF!</definedName>
    <definedName name="Nordea_Latvia" localSheetId="54">#REF!</definedName>
    <definedName name="Nordea_Latvia" localSheetId="27">#REF!</definedName>
    <definedName name="Nordea_Latvia" localSheetId="37">#REF!</definedName>
    <definedName name="Nordea_Latvia" localSheetId="58">#REF!</definedName>
    <definedName name="Nordea_Latvia" localSheetId="5">#REF!</definedName>
    <definedName name="Nordea_Latvia" localSheetId="6">#REF!</definedName>
    <definedName name="Nordea_Latvia" localSheetId="55">#REF!</definedName>
    <definedName name="Nordea_Latvia" localSheetId="57">#REF!</definedName>
    <definedName name="Nordea_Latvia" localSheetId="8">#REF!</definedName>
    <definedName name="Nordea_Latvia" localSheetId="9">#REF!</definedName>
    <definedName name="Nordea_Latvia" localSheetId="7">#REF!</definedName>
    <definedName name="Nordea_Latvia" localSheetId="10">#REF!</definedName>
    <definedName name="Nordea_Latvia" localSheetId="12">#REF!</definedName>
    <definedName name="Nordea_Latvia" localSheetId="13">#REF!</definedName>
    <definedName name="Nordea_Latvia" localSheetId="11">#REF!</definedName>
    <definedName name="Nordea_Latvia" localSheetId="36">#REF!</definedName>
    <definedName name="Nordea_Latvia" localSheetId="19">#REF!</definedName>
    <definedName name="Nordea_Latvia">#REF!</definedName>
    <definedName name="Nordea_life_Ass_LTD_Finland" localSheetId="41">#REF!</definedName>
    <definedName name="Nordea_life_Ass_LTD_Finland" localSheetId="21">#REF!</definedName>
    <definedName name="Nordea_life_Ass_LTD_Finland" localSheetId="15">#REF!</definedName>
    <definedName name="Nordea_life_Ass_LTD_Finland" localSheetId="35">#REF!</definedName>
    <definedName name="Nordea_life_Ass_LTD_Finland" localSheetId="34">#REF!</definedName>
    <definedName name="Nordea_life_Ass_LTD_Finland" localSheetId="54">#REF!</definedName>
    <definedName name="Nordea_life_Ass_LTD_Finland" localSheetId="27">#REF!</definedName>
    <definedName name="Nordea_life_Ass_LTD_Finland" localSheetId="37">#REF!</definedName>
    <definedName name="Nordea_life_Ass_LTD_Finland" localSheetId="58">#REF!</definedName>
    <definedName name="Nordea_life_Ass_LTD_Finland" localSheetId="5">#REF!</definedName>
    <definedName name="Nordea_life_Ass_LTD_Finland" localSheetId="6">#REF!</definedName>
    <definedName name="Nordea_life_Ass_LTD_Finland" localSheetId="55">#REF!</definedName>
    <definedName name="Nordea_life_Ass_LTD_Finland" localSheetId="57">#REF!</definedName>
    <definedName name="Nordea_life_Ass_LTD_Finland" localSheetId="8">#REF!</definedName>
    <definedName name="Nordea_life_Ass_LTD_Finland" localSheetId="9">#REF!</definedName>
    <definedName name="Nordea_life_Ass_LTD_Finland" localSheetId="7">#REF!</definedName>
    <definedName name="Nordea_life_Ass_LTD_Finland" localSheetId="10">#REF!</definedName>
    <definedName name="Nordea_life_Ass_LTD_Finland" localSheetId="12">#REF!</definedName>
    <definedName name="Nordea_life_Ass_LTD_Finland" localSheetId="13">#REF!</definedName>
    <definedName name="Nordea_life_Ass_LTD_Finland" localSheetId="11">#REF!</definedName>
    <definedName name="Nordea_life_Ass_LTD_Finland" localSheetId="36">#REF!</definedName>
    <definedName name="Nordea_life_Ass_LTD_Finland" localSheetId="19">#REF!</definedName>
    <definedName name="Nordea_life_Ass_LTD_Finland">#REF!</definedName>
    <definedName name="Nordea_life_Ass_LTD_Sverige" localSheetId="41">#REF!</definedName>
    <definedName name="Nordea_life_Ass_LTD_Sverige" localSheetId="21">#REF!</definedName>
    <definedName name="Nordea_life_Ass_LTD_Sverige" localSheetId="15">#REF!</definedName>
    <definedName name="Nordea_life_Ass_LTD_Sverige" localSheetId="35">#REF!</definedName>
    <definedName name="Nordea_life_Ass_LTD_Sverige" localSheetId="34">#REF!</definedName>
    <definedName name="Nordea_life_Ass_LTD_Sverige" localSheetId="54">#REF!</definedName>
    <definedName name="Nordea_life_Ass_LTD_Sverige" localSheetId="27">#REF!</definedName>
    <definedName name="Nordea_life_Ass_LTD_Sverige" localSheetId="37">#REF!</definedName>
    <definedName name="Nordea_life_Ass_LTD_Sverige" localSheetId="58">#REF!</definedName>
    <definedName name="Nordea_life_Ass_LTD_Sverige" localSheetId="5">#REF!</definedName>
    <definedName name="Nordea_life_Ass_LTD_Sverige" localSheetId="6">#REF!</definedName>
    <definedName name="Nordea_life_Ass_LTD_Sverige" localSheetId="55">#REF!</definedName>
    <definedName name="Nordea_life_Ass_LTD_Sverige" localSheetId="57">#REF!</definedName>
    <definedName name="Nordea_life_Ass_LTD_Sverige" localSheetId="8">#REF!</definedName>
    <definedName name="Nordea_life_Ass_LTD_Sverige" localSheetId="9">#REF!</definedName>
    <definedName name="Nordea_life_Ass_LTD_Sverige" localSheetId="7">#REF!</definedName>
    <definedName name="Nordea_life_Ass_LTD_Sverige" localSheetId="10">#REF!</definedName>
    <definedName name="Nordea_life_Ass_LTD_Sverige" localSheetId="12">#REF!</definedName>
    <definedName name="Nordea_life_Ass_LTD_Sverige" localSheetId="13">#REF!</definedName>
    <definedName name="Nordea_life_Ass_LTD_Sverige" localSheetId="11">#REF!</definedName>
    <definedName name="Nordea_life_Ass_LTD_Sverige" localSheetId="36">#REF!</definedName>
    <definedName name="Nordea_life_Ass_LTD_Sverige" localSheetId="19">#REF!</definedName>
    <definedName name="Nordea_life_Ass_LTD_Sverige">#REF!</definedName>
    <definedName name="Nordea_life_I" localSheetId="41">#REF!</definedName>
    <definedName name="Nordea_life_I" localSheetId="21">#REF!</definedName>
    <definedName name="Nordea_life_I" localSheetId="15">#REF!</definedName>
    <definedName name="Nordea_life_I" localSheetId="35">#REF!</definedName>
    <definedName name="Nordea_life_I" localSheetId="34">#REF!</definedName>
    <definedName name="Nordea_life_I" localSheetId="54">#REF!</definedName>
    <definedName name="Nordea_life_I" localSheetId="27">#REF!</definedName>
    <definedName name="Nordea_life_I" localSheetId="37">#REF!</definedName>
    <definedName name="Nordea_life_I" localSheetId="58">#REF!</definedName>
    <definedName name="Nordea_life_I" localSheetId="5">#REF!</definedName>
    <definedName name="Nordea_life_I" localSheetId="6">#REF!</definedName>
    <definedName name="Nordea_life_I" localSheetId="55">#REF!</definedName>
    <definedName name="Nordea_life_I" localSheetId="57">#REF!</definedName>
    <definedName name="Nordea_life_I" localSheetId="8">#REF!</definedName>
    <definedName name="Nordea_life_I" localSheetId="9">#REF!</definedName>
    <definedName name="Nordea_life_I" localSheetId="7">#REF!</definedName>
    <definedName name="Nordea_life_I" localSheetId="10">#REF!</definedName>
    <definedName name="Nordea_life_I" localSheetId="12">#REF!</definedName>
    <definedName name="Nordea_life_I" localSheetId="13">#REF!</definedName>
    <definedName name="Nordea_life_I" localSheetId="11">#REF!</definedName>
    <definedName name="Nordea_life_I" localSheetId="36">#REF!</definedName>
    <definedName name="Nordea_life_I" localSheetId="19">#REF!</definedName>
    <definedName name="Nordea_life_I">#REF!</definedName>
    <definedName name="Nordea_life_II" localSheetId="41">#REF!</definedName>
    <definedName name="Nordea_life_II" localSheetId="21">#REF!</definedName>
    <definedName name="Nordea_life_II" localSheetId="15">#REF!</definedName>
    <definedName name="Nordea_life_II" localSheetId="35">#REF!</definedName>
    <definedName name="Nordea_life_II" localSheetId="34">#REF!</definedName>
    <definedName name="Nordea_life_II" localSheetId="54">#REF!</definedName>
    <definedName name="Nordea_life_II" localSheetId="27">#REF!</definedName>
    <definedName name="Nordea_life_II" localSheetId="37">#REF!</definedName>
    <definedName name="Nordea_life_II" localSheetId="58">#REF!</definedName>
    <definedName name="Nordea_life_II" localSheetId="5">#REF!</definedName>
    <definedName name="Nordea_life_II" localSheetId="6">#REF!</definedName>
    <definedName name="Nordea_life_II" localSheetId="55">#REF!</definedName>
    <definedName name="Nordea_life_II" localSheetId="57">#REF!</definedName>
    <definedName name="Nordea_life_II" localSheetId="8">#REF!</definedName>
    <definedName name="Nordea_life_II" localSheetId="9">#REF!</definedName>
    <definedName name="Nordea_life_II" localSheetId="7">#REF!</definedName>
    <definedName name="Nordea_life_II" localSheetId="10">#REF!</definedName>
    <definedName name="Nordea_life_II" localSheetId="12">#REF!</definedName>
    <definedName name="Nordea_life_II" localSheetId="13">#REF!</definedName>
    <definedName name="Nordea_life_II" localSheetId="11">#REF!</definedName>
    <definedName name="Nordea_life_II" localSheetId="36">#REF!</definedName>
    <definedName name="Nordea_life_II" localSheetId="19">#REF!</definedName>
    <definedName name="Nordea_life_II">#REF!</definedName>
    <definedName name="Nordea_Lux" localSheetId="41">#REF!</definedName>
    <definedName name="Nordea_Lux" localSheetId="21">#REF!</definedName>
    <definedName name="Nordea_Lux" localSheetId="15">#REF!</definedName>
    <definedName name="Nordea_Lux" localSheetId="35">#REF!</definedName>
    <definedName name="Nordea_Lux" localSheetId="34">#REF!</definedName>
    <definedName name="Nordea_Lux" localSheetId="54">#REF!</definedName>
    <definedName name="Nordea_Lux" localSheetId="27">#REF!</definedName>
    <definedName name="Nordea_Lux" localSheetId="37">#REF!</definedName>
    <definedName name="Nordea_Lux" localSheetId="58">#REF!</definedName>
    <definedName name="Nordea_Lux" localSheetId="5">#REF!</definedName>
    <definedName name="Nordea_Lux" localSheetId="6">#REF!</definedName>
    <definedName name="Nordea_Lux" localSheetId="55">#REF!</definedName>
    <definedName name="Nordea_Lux" localSheetId="57">#REF!</definedName>
    <definedName name="Nordea_Lux" localSheetId="8">#REF!</definedName>
    <definedName name="Nordea_Lux" localSheetId="9">#REF!</definedName>
    <definedName name="Nordea_Lux" localSheetId="7">#REF!</definedName>
    <definedName name="Nordea_Lux" localSheetId="10">#REF!</definedName>
    <definedName name="Nordea_Lux" localSheetId="12">#REF!</definedName>
    <definedName name="Nordea_Lux" localSheetId="13">#REF!</definedName>
    <definedName name="Nordea_Lux" localSheetId="11">#REF!</definedName>
    <definedName name="Nordea_Lux" localSheetId="36">#REF!</definedName>
    <definedName name="Nordea_Lux" localSheetId="19">#REF!</definedName>
    <definedName name="Nordea_Lux">#REF!</definedName>
    <definedName name="Nordea_Pension" localSheetId="41">#REF!</definedName>
    <definedName name="Nordea_Pension" localSheetId="21">#REF!</definedName>
    <definedName name="Nordea_Pension" localSheetId="15">#REF!</definedName>
    <definedName name="Nordea_Pension" localSheetId="35">#REF!</definedName>
    <definedName name="Nordea_Pension" localSheetId="34">#REF!</definedName>
    <definedName name="Nordea_Pension" localSheetId="54">#REF!</definedName>
    <definedName name="Nordea_Pension" localSheetId="27">#REF!</definedName>
    <definedName name="Nordea_Pension" localSheetId="37">#REF!</definedName>
    <definedName name="Nordea_Pension" localSheetId="58">#REF!</definedName>
    <definedName name="Nordea_Pension" localSheetId="5">#REF!</definedName>
    <definedName name="Nordea_Pension" localSheetId="6">#REF!</definedName>
    <definedName name="Nordea_Pension" localSheetId="55">#REF!</definedName>
    <definedName name="Nordea_Pension" localSheetId="57">#REF!</definedName>
    <definedName name="Nordea_Pension" localSheetId="8">#REF!</definedName>
    <definedName name="Nordea_Pension" localSheetId="9">#REF!</definedName>
    <definedName name="Nordea_Pension" localSheetId="7">#REF!</definedName>
    <definedName name="Nordea_Pension" localSheetId="10">#REF!</definedName>
    <definedName name="Nordea_Pension" localSheetId="12">#REF!</definedName>
    <definedName name="Nordea_Pension" localSheetId="13">#REF!</definedName>
    <definedName name="Nordea_Pension" localSheetId="11">#REF!</definedName>
    <definedName name="Nordea_Pension" localSheetId="36">#REF!</definedName>
    <definedName name="Nordea_Pension" localSheetId="19">#REF!</definedName>
    <definedName name="Nordea_Pension">#REF!</definedName>
    <definedName name="Nordea_PTE" localSheetId="41">#REF!</definedName>
    <definedName name="Nordea_PTE" localSheetId="21">#REF!</definedName>
    <definedName name="Nordea_PTE" localSheetId="15">#REF!</definedName>
    <definedName name="Nordea_PTE" localSheetId="35">#REF!</definedName>
    <definedName name="Nordea_PTE" localSheetId="34">#REF!</definedName>
    <definedName name="Nordea_PTE" localSheetId="54">#REF!</definedName>
    <definedName name="Nordea_PTE" localSheetId="27">#REF!</definedName>
    <definedName name="Nordea_PTE" localSheetId="37">#REF!</definedName>
    <definedName name="Nordea_PTE" localSheetId="58">#REF!</definedName>
    <definedName name="Nordea_PTE" localSheetId="5">#REF!</definedName>
    <definedName name="Nordea_PTE" localSheetId="6">#REF!</definedName>
    <definedName name="Nordea_PTE" localSheetId="55">#REF!</definedName>
    <definedName name="Nordea_PTE" localSheetId="57">#REF!</definedName>
    <definedName name="Nordea_PTE" localSheetId="8">#REF!</definedName>
    <definedName name="Nordea_PTE" localSheetId="9">#REF!</definedName>
    <definedName name="Nordea_PTE" localSheetId="7">#REF!</definedName>
    <definedName name="Nordea_PTE" localSheetId="10">#REF!</definedName>
    <definedName name="Nordea_PTE" localSheetId="12">#REF!</definedName>
    <definedName name="Nordea_PTE" localSheetId="13">#REF!</definedName>
    <definedName name="Nordea_PTE" localSheetId="11">#REF!</definedName>
    <definedName name="Nordea_PTE" localSheetId="36">#REF!</definedName>
    <definedName name="Nordea_PTE" localSheetId="19">#REF!</definedName>
    <definedName name="Nordea_PTE">#REF!</definedName>
    <definedName name="Nordea_Zycie" localSheetId="41">#REF!</definedName>
    <definedName name="Nordea_Zycie" localSheetId="21">#REF!</definedName>
    <definedName name="Nordea_Zycie" localSheetId="15">#REF!</definedName>
    <definedName name="Nordea_Zycie" localSheetId="35">#REF!</definedName>
    <definedName name="Nordea_Zycie" localSheetId="34">#REF!</definedName>
    <definedName name="Nordea_Zycie" localSheetId="54">#REF!</definedName>
    <definedName name="Nordea_Zycie" localSheetId="27">#REF!</definedName>
    <definedName name="Nordea_Zycie" localSheetId="37">#REF!</definedName>
    <definedName name="Nordea_Zycie" localSheetId="58">#REF!</definedName>
    <definedName name="Nordea_Zycie" localSheetId="5">#REF!</definedName>
    <definedName name="Nordea_Zycie" localSheetId="6">#REF!</definedName>
    <definedName name="Nordea_Zycie" localSheetId="55">#REF!</definedName>
    <definedName name="Nordea_Zycie" localSheetId="57">#REF!</definedName>
    <definedName name="Nordea_Zycie" localSheetId="8">#REF!</definedName>
    <definedName name="Nordea_Zycie" localSheetId="9">#REF!</definedName>
    <definedName name="Nordea_Zycie" localSheetId="7">#REF!</definedName>
    <definedName name="Nordea_Zycie" localSheetId="10">#REF!</definedName>
    <definedName name="Nordea_Zycie" localSheetId="12">#REF!</definedName>
    <definedName name="Nordea_Zycie" localSheetId="13">#REF!</definedName>
    <definedName name="Nordea_Zycie" localSheetId="11">#REF!</definedName>
    <definedName name="Nordea_Zycie" localSheetId="36">#REF!</definedName>
    <definedName name="Nordea_Zycie" localSheetId="19">#REF!</definedName>
    <definedName name="Nordea_Zycie">#REF!</definedName>
    <definedName name="NordeaAB" localSheetId="41">#REF!</definedName>
    <definedName name="NordeaAB" localSheetId="21">#REF!</definedName>
    <definedName name="NordeaAB" localSheetId="15">#REF!</definedName>
    <definedName name="NordeaAB" localSheetId="35">#REF!</definedName>
    <definedName name="NordeaAB" localSheetId="34">#REF!</definedName>
    <definedName name="NordeaAB" localSheetId="54">#REF!</definedName>
    <definedName name="NordeaAB" localSheetId="27">#REF!</definedName>
    <definedName name="NordeaAB" localSheetId="37">#REF!</definedName>
    <definedName name="NordeaAB" localSheetId="58">#REF!</definedName>
    <definedName name="NordeaAB" localSheetId="5">#REF!</definedName>
    <definedName name="NordeaAB" localSheetId="6">#REF!</definedName>
    <definedName name="NordeaAB" localSheetId="55">#REF!</definedName>
    <definedName name="NordeaAB" localSheetId="57">#REF!</definedName>
    <definedName name="NordeaAB" localSheetId="8">#REF!</definedName>
    <definedName name="NordeaAB" localSheetId="9">#REF!</definedName>
    <definedName name="NordeaAB" localSheetId="7">#REF!</definedName>
    <definedName name="NordeaAB" localSheetId="10">#REF!</definedName>
    <definedName name="NordeaAB" localSheetId="12">#REF!</definedName>
    <definedName name="NordeaAB" localSheetId="13">#REF!</definedName>
    <definedName name="NordeaAB" localSheetId="11">#REF!</definedName>
    <definedName name="NordeaAB" localSheetId="36">#REF!</definedName>
    <definedName name="NordeaAB" localSheetId="19">#REF!</definedName>
    <definedName name="NordeaAB">#REF!</definedName>
    <definedName name="Norway" localSheetId="41">[43]Sheet1!$C$19</definedName>
    <definedName name="Norway" localSheetId="54">[44]Sheet1!$C$19</definedName>
    <definedName name="Norway" localSheetId="37">[44]Sheet1!$C$19</definedName>
    <definedName name="Norway" localSheetId="38">[44]Sheet1!$C$19</definedName>
    <definedName name="Norway" localSheetId="58">[45]Sheet1!$C$19</definedName>
    <definedName name="Norway" localSheetId="32">[44]Sheet1!$C$19</definedName>
    <definedName name="Norway" localSheetId="55">[46]Sheet1!$C$19</definedName>
    <definedName name="Norway" localSheetId="57">[44]Sheet1!$C$19</definedName>
    <definedName name="Norway" localSheetId="8">[47]Sheet1!$C$19</definedName>
    <definedName name="Norway" localSheetId="9">[47]Sheet1!$C$19</definedName>
    <definedName name="Norway" localSheetId="7">[47]Sheet1!$C$19</definedName>
    <definedName name="Norway" localSheetId="36">[44]Sheet1!$C$19</definedName>
    <definedName name="Norway">[43]Sheet1!$C$19</definedName>
    <definedName name="Note1" localSheetId="41">#REF!</definedName>
    <definedName name="Note1" localSheetId="21">#REF!</definedName>
    <definedName name="Note1" localSheetId="15">#REF!</definedName>
    <definedName name="Note1" localSheetId="35">#REF!</definedName>
    <definedName name="Note1" localSheetId="34">#REF!</definedName>
    <definedName name="Note1" localSheetId="54">#REF!</definedName>
    <definedName name="Note1" localSheetId="27">#REF!</definedName>
    <definedName name="Note1" localSheetId="37">#REF!</definedName>
    <definedName name="Note1" localSheetId="58">#REF!</definedName>
    <definedName name="Note1" localSheetId="5">#REF!</definedName>
    <definedName name="Note1" localSheetId="6">#REF!</definedName>
    <definedName name="Note1" localSheetId="55">#REF!</definedName>
    <definedName name="Note1" localSheetId="57">#REF!</definedName>
    <definedName name="Note1" localSheetId="8">#REF!</definedName>
    <definedName name="Note1" localSheetId="9">#REF!</definedName>
    <definedName name="Note1" localSheetId="7">#REF!</definedName>
    <definedName name="Note1" localSheetId="10">#REF!</definedName>
    <definedName name="Note1" localSheetId="12">#REF!</definedName>
    <definedName name="Note1" localSheetId="13">#REF!</definedName>
    <definedName name="Note1" localSheetId="11">#REF!</definedName>
    <definedName name="Note1" localSheetId="36">#REF!</definedName>
    <definedName name="Note1" localSheetId="19">#REF!</definedName>
    <definedName name="Note1">#REF!</definedName>
    <definedName name="Note2" localSheetId="41">#REF!</definedName>
    <definedName name="Note2" localSheetId="21">#REF!</definedName>
    <definedName name="Note2" localSheetId="15">#REF!</definedName>
    <definedName name="Note2" localSheetId="35">#REF!</definedName>
    <definedName name="Note2" localSheetId="34">#REF!</definedName>
    <definedName name="Note2" localSheetId="54">#REF!</definedName>
    <definedName name="Note2" localSheetId="27">#REF!</definedName>
    <definedName name="Note2" localSheetId="37">#REF!</definedName>
    <definedName name="Note2" localSheetId="58">#REF!</definedName>
    <definedName name="Note2" localSheetId="5">#REF!</definedName>
    <definedName name="Note2" localSheetId="6">#REF!</definedName>
    <definedName name="Note2" localSheetId="55">#REF!</definedName>
    <definedName name="Note2" localSheetId="57">#REF!</definedName>
    <definedName name="Note2" localSheetId="8">#REF!</definedName>
    <definedName name="Note2" localSheetId="9">#REF!</definedName>
    <definedName name="Note2" localSheetId="7">#REF!</definedName>
    <definedName name="Note2" localSheetId="10">#REF!</definedName>
    <definedName name="Note2" localSheetId="12">#REF!</definedName>
    <definedName name="Note2" localSheetId="13">#REF!</definedName>
    <definedName name="Note2" localSheetId="11">#REF!</definedName>
    <definedName name="Note2" localSheetId="36">#REF!</definedName>
    <definedName name="Note2" localSheetId="19">#REF!</definedName>
    <definedName name="Note2">#REF!</definedName>
    <definedName name="Note3" localSheetId="41">#REF!</definedName>
    <definedName name="Note3" localSheetId="21">#REF!</definedName>
    <definedName name="Note3" localSheetId="15">#REF!</definedName>
    <definedName name="Note3" localSheetId="35">#REF!</definedName>
    <definedName name="Note3" localSheetId="34">#REF!</definedName>
    <definedName name="Note3" localSheetId="54">#REF!</definedName>
    <definedName name="Note3" localSheetId="27">#REF!</definedName>
    <definedName name="Note3" localSheetId="37">#REF!</definedName>
    <definedName name="Note3" localSheetId="58">#REF!</definedName>
    <definedName name="Note3" localSheetId="5">#REF!</definedName>
    <definedName name="Note3" localSheetId="6">#REF!</definedName>
    <definedName name="Note3" localSheetId="55">#REF!</definedName>
    <definedName name="Note3" localSheetId="57">#REF!</definedName>
    <definedName name="Note3" localSheetId="8">#REF!</definedName>
    <definedName name="Note3" localSheetId="9">#REF!</definedName>
    <definedName name="Note3" localSheetId="7">#REF!</definedName>
    <definedName name="Note3" localSheetId="10">#REF!</definedName>
    <definedName name="Note3" localSheetId="12">#REF!</definedName>
    <definedName name="Note3" localSheetId="13">#REF!</definedName>
    <definedName name="Note3" localSheetId="11">#REF!</definedName>
    <definedName name="Note3" localSheetId="36">#REF!</definedName>
    <definedName name="Note3" localSheetId="19">#REF!</definedName>
    <definedName name="Note3">#REF!</definedName>
    <definedName name="Note4" localSheetId="41">#REF!</definedName>
    <definedName name="Note4" localSheetId="21">#REF!</definedName>
    <definedName name="Note4" localSheetId="15">#REF!</definedName>
    <definedName name="Note4" localSheetId="35">#REF!</definedName>
    <definedName name="Note4" localSheetId="34">#REF!</definedName>
    <definedName name="Note4" localSheetId="54">#REF!</definedName>
    <definedName name="Note4" localSheetId="27">#REF!</definedName>
    <definedName name="Note4" localSheetId="37">#REF!</definedName>
    <definedName name="Note4" localSheetId="58">#REF!</definedName>
    <definedName name="Note4" localSheetId="5">#REF!</definedName>
    <definedName name="Note4" localSheetId="6">#REF!</definedName>
    <definedName name="Note4" localSheetId="55">#REF!</definedName>
    <definedName name="Note4" localSheetId="57">#REF!</definedName>
    <definedName name="Note4" localSheetId="8">#REF!</definedName>
    <definedName name="Note4" localSheetId="9">#REF!</definedName>
    <definedName name="Note4" localSheetId="7">#REF!</definedName>
    <definedName name="Note4" localSheetId="10">#REF!</definedName>
    <definedName name="Note4" localSheetId="12">#REF!</definedName>
    <definedName name="Note4" localSheetId="13">#REF!</definedName>
    <definedName name="Note4" localSheetId="11">#REF!</definedName>
    <definedName name="Note4" localSheetId="36">#REF!</definedName>
    <definedName name="Note4" localSheetId="19">#REF!</definedName>
    <definedName name="Note4">#REF!</definedName>
    <definedName name="Note4b" localSheetId="41">#REF!</definedName>
    <definedName name="Note4b" localSheetId="21">#REF!</definedName>
    <definedName name="Note4b" localSheetId="15">#REF!</definedName>
    <definedName name="Note4b" localSheetId="35">#REF!</definedName>
    <definedName name="Note4b" localSheetId="34">#REF!</definedName>
    <definedName name="Note4b" localSheetId="54">#REF!</definedName>
    <definedName name="Note4b" localSheetId="27">#REF!</definedName>
    <definedName name="Note4b" localSheetId="37">#REF!</definedName>
    <definedName name="Note4b" localSheetId="58">#REF!</definedName>
    <definedName name="Note4b" localSheetId="5">#REF!</definedName>
    <definedName name="Note4b" localSheetId="6">#REF!</definedName>
    <definedName name="Note4b" localSheetId="55">#REF!</definedName>
    <definedName name="Note4b" localSheetId="57">#REF!</definedName>
    <definedName name="Note4b" localSheetId="8">#REF!</definedName>
    <definedName name="Note4b" localSheetId="9">#REF!</definedName>
    <definedName name="Note4b" localSheetId="7">#REF!</definedName>
    <definedName name="Note4b" localSheetId="10">#REF!</definedName>
    <definedName name="Note4b" localSheetId="12">#REF!</definedName>
    <definedName name="Note4b" localSheetId="13">#REF!</definedName>
    <definedName name="Note4b" localSheetId="11">#REF!</definedName>
    <definedName name="Note4b" localSheetId="36">#REF!</definedName>
    <definedName name="Note4b" localSheetId="19">#REF!</definedName>
    <definedName name="Note4b">#REF!</definedName>
    <definedName name="Note5" localSheetId="41">#REF!</definedName>
    <definedName name="Note5" localSheetId="21">#REF!</definedName>
    <definedName name="Note5" localSheetId="15">#REF!</definedName>
    <definedName name="Note5" localSheetId="35">#REF!</definedName>
    <definedName name="Note5" localSheetId="34">#REF!</definedName>
    <definedName name="Note5" localSheetId="54">#REF!</definedName>
    <definedName name="Note5" localSheetId="27">#REF!</definedName>
    <definedName name="Note5" localSheetId="37">#REF!</definedName>
    <definedName name="Note5" localSheetId="58">#REF!</definedName>
    <definedName name="Note5" localSheetId="5">#REF!</definedName>
    <definedName name="Note5" localSheetId="6">#REF!</definedName>
    <definedName name="Note5" localSheetId="55">#REF!</definedName>
    <definedName name="Note5" localSheetId="57">#REF!</definedName>
    <definedName name="Note5" localSheetId="8">#REF!</definedName>
    <definedName name="Note5" localSheetId="9">#REF!</definedName>
    <definedName name="Note5" localSheetId="7">#REF!</definedName>
    <definedName name="Note5" localSheetId="10">#REF!</definedName>
    <definedName name="Note5" localSheetId="12">#REF!</definedName>
    <definedName name="Note5" localSheetId="13">#REF!</definedName>
    <definedName name="Note5" localSheetId="11">#REF!</definedName>
    <definedName name="Note5" localSheetId="36">#REF!</definedName>
    <definedName name="Note5" localSheetId="19">#REF!</definedName>
    <definedName name="Note5">#REF!</definedName>
    <definedName name="Note6" localSheetId="41">#REF!</definedName>
    <definedName name="Note6" localSheetId="21">#REF!</definedName>
    <definedName name="Note6" localSheetId="15">#REF!</definedName>
    <definedName name="Note6" localSheetId="35">#REF!</definedName>
    <definedName name="Note6" localSheetId="34">#REF!</definedName>
    <definedName name="Note6" localSheetId="54">#REF!</definedName>
    <definedName name="Note6" localSheetId="27">#REF!</definedName>
    <definedName name="Note6" localSheetId="37">#REF!</definedName>
    <definedName name="Note6" localSheetId="58">#REF!</definedName>
    <definedName name="Note6" localSheetId="5">#REF!</definedName>
    <definedName name="Note6" localSheetId="6">#REF!</definedName>
    <definedName name="Note6" localSheetId="55">#REF!</definedName>
    <definedName name="Note6" localSheetId="57">#REF!</definedName>
    <definedName name="Note6" localSheetId="8">#REF!</definedName>
    <definedName name="Note6" localSheetId="9">#REF!</definedName>
    <definedName name="Note6" localSheetId="7">#REF!</definedName>
    <definedName name="Note6" localSheetId="10">#REF!</definedName>
    <definedName name="Note6" localSheetId="12">#REF!</definedName>
    <definedName name="Note6" localSheetId="13">#REF!</definedName>
    <definedName name="Note6" localSheetId="11">#REF!</definedName>
    <definedName name="Note6" localSheetId="36">#REF!</definedName>
    <definedName name="Note6" localSheetId="19">#REF!</definedName>
    <definedName name="Note6">#REF!</definedName>
    <definedName name="Note7" localSheetId="41">#REF!</definedName>
    <definedName name="Note7" localSheetId="21">#REF!</definedName>
    <definedName name="Note7" localSheetId="15">#REF!</definedName>
    <definedName name="Note7" localSheetId="35">#REF!</definedName>
    <definedName name="Note7" localSheetId="34">#REF!</definedName>
    <definedName name="Note7" localSheetId="54">#REF!</definedName>
    <definedName name="Note7" localSheetId="27">#REF!</definedName>
    <definedName name="Note7" localSheetId="37">#REF!</definedName>
    <definedName name="Note7" localSheetId="58">#REF!</definedName>
    <definedName name="Note7" localSheetId="5">#REF!</definedName>
    <definedName name="Note7" localSheetId="6">#REF!</definedName>
    <definedName name="Note7" localSheetId="55">#REF!</definedName>
    <definedName name="Note7" localSheetId="57">#REF!</definedName>
    <definedName name="Note7" localSheetId="8">#REF!</definedName>
    <definedName name="Note7" localSheetId="9">#REF!</definedName>
    <definedName name="Note7" localSheetId="7">#REF!</definedName>
    <definedName name="Note7" localSheetId="10">#REF!</definedName>
    <definedName name="Note7" localSheetId="12">#REF!</definedName>
    <definedName name="Note7" localSheetId="13">#REF!</definedName>
    <definedName name="Note7" localSheetId="11">#REF!</definedName>
    <definedName name="Note7" localSheetId="36">#REF!</definedName>
    <definedName name="Note7" localSheetId="19">#REF!</definedName>
    <definedName name="Note7">#REF!</definedName>
    <definedName name="now" localSheetId="41">'[38]Raw Data Sheet'!$A$37</definedName>
    <definedName name="now" localSheetId="54">'[39]Raw Data Sheet'!$A$37</definedName>
    <definedName name="now" localSheetId="37">'[39]Raw Data Sheet'!$A$37</definedName>
    <definedName name="now" localSheetId="38">'[39]Raw Data Sheet'!$A$37</definedName>
    <definedName name="now" localSheetId="58">'[40]Raw Data Sheet'!$A$37</definedName>
    <definedName name="now" localSheetId="32">'[39]Raw Data Sheet'!$A$37</definedName>
    <definedName name="now" localSheetId="55">'[41]Raw Data Sheet'!$A$37</definedName>
    <definedName name="now" localSheetId="57">'[39]Raw Data Sheet'!$A$37</definedName>
    <definedName name="now" localSheetId="8">'[42]Raw Data Sheet'!$A$37</definedName>
    <definedName name="now" localSheetId="9">'[42]Raw Data Sheet'!$A$37</definedName>
    <definedName name="now" localSheetId="7">'[42]Raw Data Sheet'!$A$37</definedName>
    <definedName name="now" localSheetId="36">'[39]Raw Data Sheet'!$A$37</definedName>
    <definedName name="now">'[38]Raw Data Sheet'!$A$37</definedName>
    <definedName name="nybps" localSheetId="41">IF([17]Chart!$AG$16=1,OFFSET([17]Chart!$Z$11,1,0,COUNTA([17]Chart!$Z$11:$Z$33)-1,1),IF([17]Chart!$AG$16=2,OFFSET([17]Chart!$Z$11,1,0,COUNTA([17]Chart!$Z$11:$Z$38)-1,1)))</definedName>
    <definedName name="nybps" localSheetId="31">IF([18]Chart!$AG$16=1,OFFSET([18]Chart!$Z$11,1,0,COUNTA([18]Chart!$Z$11:$Z$33)-1,1),IF([18]Chart!$AG$16=2,OFFSET([18]Chart!$Z$11,1,0,COUNTA([18]Chart!$Z$11:$Z$38)-1,1)))</definedName>
    <definedName name="nybps" localSheetId="54">IF([18]Chart!$AG$16=1,OFFSET([18]Chart!$Z$11,1,0,COUNTA([18]Chart!$Z$11:$Z$33)-1,1),IF([18]Chart!$AG$16=2,OFFSET([18]Chart!$Z$11,1,0,COUNTA([18]Chart!$Z$11:$Z$38)-1,1)))</definedName>
    <definedName name="nybps" localSheetId="37">IF([19]Chart!$AG$16=1,OFFSET([19]Chart!$Z$11,1,0,COUNTA([19]Chart!$Z$11:$Z$33)-1,1),IF([19]Chart!$AG$16=2,OFFSET([19]Chart!$Z$11,1,0,COUNTA([19]Chart!$Z$11:$Z$38)-1,1)))</definedName>
    <definedName name="nybps" localSheetId="58">IF([20]Chart!$AG$16=1,OFFSET([20]Chart!$Z$11,1,0,COUNTA([20]Chart!$Z$11:$Z$33)-1,1),IF([20]Chart!$AG$16=2,OFFSET([20]Chart!$Z$11,1,0,COUNTA([20]Chart!$Z$11:$Z$38)-1,1)))</definedName>
    <definedName name="nybps" localSheetId="55">IF([19]Chart!$AG$16=1,OFFSET([19]Chart!$Z$11,1,0,COUNTA([19]Chart!$Z$11:$Z$33)-1,1),IF([19]Chart!$AG$16=2,OFFSET([19]Chart!$Z$11,1,0,COUNTA([19]Chart!$Z$11:$Z$38)-1,1)))</definedName>
    <definedName name="nybps" localSheetId="57">IF([18]Chart!$AG$16=1,OFFSET([18]Chart!$Z$11,1,0,COUNTA([18]Chart!$Z$11:$Z$33)-1,1),IF([18]Chart!$AG$16=2,OFFSET([18]Chart!$Z$11,1,0,COUNTA([18]Chart!$Z$11:$Z$38)-1,1)))</definedName>
    <definedName name="nybps" localSheetId="8">IF([21]Chart!$AG$16=1,OFFSET([21]Chart!$Z$11,1,0,COUNTA([21]Chart!$Z$11:$Z$33)-1,1),IF([21]Chart!$AG$16=2,OFFSET([21]Chart!$Z$11,1,0,COUNTA([21]Chart!$Z$11:$Z$38)-1,1)))</definedName>
    <definedName name="nybps" localSheetId="9">IF([21]Chart!$AG$16=1,OFFSET([21]Chart!$Z$11,1,0,COUNTA([21]Chart!$Z$11:$Z$33)-1,1),IF([21]Chart!$AG$16=2,OFFSET([21]Chart!$Z$11,1,0,COUNTA([21]Chart!$Z$11:$Z$38)-1,1)))</definedName>
    <definedName name="nybps" localSheetId="7">IF([21]Chart!$AG$16=1,OFFSET([21]Chart!$Z$11,1,0,COUNTA([21]Chart!$Z$11:$Z$33)-1,1),IF([21]Chart!$AG$16=2,OFFSET([21]Chart!$Z$11,1,0,COUNTA([21]Chart!$Z$11:$Z$38)-1,1)))</definedName>
    <definedName name="nybps" localSheetId="36">IF([19]Chart!$AG$16=1,OFFSET([19]Chart!$Z$11,1,0,COUNTA([19]Chart!$Z$11:$Z$33)-1,1),IF([19]Chart!$AG$16=2,OFFSET([19]Chart!$Z$11,1,0,COUNTA([19]Chart!$Z$11:$Z$38)-1,1)))</definedName>
    <definedName name="nybps">IF([17]Chart!$AG$16=1,OFFSET([17]Chart!$Z$11,1,0,COUNTA([17]Chart!$Z$11:$Z$33)-1,1),IF([17]Chart!$AG$16=2,OFFSET([17]Chart!$Z$11,1,0,COUNTA([17]Chart!$Z$11:$Z$38)-1,1)))</definedName>
    <definedName name="OIS" localSheetId="41">#REF!</definedName>
    <definedName name="OIS" localSheetId="21">#REF!</definedName>
    <definedName name="OIS" localSheetId="15">#REF!</definedName>
    <definedName name="OIS" localSheetId="35">#REF!</definedName>
    <definedName name="OIS" localSheetId="34">#REF!</definedName>
    <definedName name="OIS" localSheetId="54">#REF!</definedName>
    <definedName name="OIS" localSheetId="27">#REF!</definedName>
    <definedName name="OIS" localSheetId="37">#REF!</definedName>
    <definedName name="OIS" localSheetId="58">#REF!</definedName>
    <definedName name="OIS" localSheetId="5">#REF!</definedName>
    <definedName name="OIS" localSheetId="6">#REF!</definedName>
    <definedName name="OIS" localSheetId="55">#REF!</definedName>
    <definedName name="OIS" localSheetId="57">#REF!</definedName>
    <definedName name="OIS" localSheetId="8">#REF!</definedName>
    <definedName name="OIS" localSheetId="9">#REF!</definedName>
    <definedName name="OIS" localSheetId="7">#REF!</definedName>
    <definedName name="OIS" localSheetId="10">#REF!</definedName>
    <definedName name="OIS" localSheetId="12">#REF!</definedName>
    <definedName name="OIS" localSheetId="13">#REF!</definedName>
    <definedName name="OIS" localSheetId="11">#REF!</definedName>
    <definedName name="OIS" localSheetId="36">#REF!</definedName>
    <definedName name="OIS" localSheetId="19">#REF!</definedName>
    <definedName name="OIS">#REF!</definedName>
    <definedName name="Operational_Income_Statement" localSheetId="41">#REF!</definedName>
    <definedName name="Operational_Income_Statement" localSheetId="21">#REF!</definedName>
    <definedName name="Operational_Income_Statement" localSheetId="15">#REF!</definedName>
    <definedName name="Operational_Income_Statement" localSheetId="35">#REF!</definedName>
    <definedName name="Operational_Income_Statement" localSheetId="34">#REF!</definedName>
    <definedName name="Operational_Income_Statement" localSheetId="54">#REF!</definedName>
    <definedName name="Operational_Income_Statement" localSheetId="27">#REF!</definedName>
    <definedName name="Operational_Income_Statement" localSheetId="37">#REF!</definedName>
    <definedName name="Operational_Income_Statement" localSheetId="58">#REF!</definedName>
    <definedName name="Operational_Income_Statement" localSheetId="5">#REF!</definedName>
    <definedName name="Operational_Income_Statement" localSheetId="6">#REF!</definedName>
    <definedName name="Operational_Income_Statement" localSheetId="55">#REF!</definedName>
    <definedName name="Operational_Income_Statement" localSheetId="57">#REF!</definedName>
    <definedName name="Operational_Income_Statement" localSheetId="8">#REF!</definedName>
    <definedName name="Operational_Income_Statement" localSheetId="9">#REF!</definedName>
    <definedName name="Operational_Income_Statement" localSheetId="7">#REF!</definedName>
    <definedName name="Operational_Income_Statement" localSheetId="10">#REF!</definedName>
    <definedName name="Operational_Income_Statement" localSheetId="12">#REF!</definedName>
    <definedName name="Operational_Income_Statement" localSheetId="13">#REF!</definedName>
    <definedName name="Operational_Income_Statement" localSheetId="11">#REF!</definedName>
    <definedName name="Operational_Income_Statement" localSheetId="36">#REF!</definedName>
    <definedName name="Operational_Income_Statement" localSheetId="19">#REF!</definedName>
    <definedName name="Operational_Income_Statement">#REF!</definedName>
    <definedName name="OptionButtonValg" localSheetId="41">[32]HelpSheet!$G$18</definedName>
    <definedName name="OptionButtonValg" localSheetId="54">[33]HelpSheet!$G$18</definedName>
    <definedName name="OptionButtonValg" localSheetId="37">[33]HelpSheet!$G$18</definedName>
    <definedName name="OptionButtonValg" localSheetId="38">[33]HelpSheet!$G$18</definedName>
    <definedName name="OptionButtonValg" localSheetId="58">[34]HelpSheet!$G$18</definedName>
    <definedName name="OptionButtonValg" localSheetId="32">[33]HelpSheet!$G$18</definedName>
    <definedName name="OptionButtonValg" localSheetId="55">[35]HelpSheet!$G$18</definedName>
    <definedName name="OptionButtonValg" localSheetId="57">[33]HelpSheet!$G$18</definedName>
    <definedName name="OptionButtonValg" localSheetId="8">[36]HelpSheet!$G$18</definedName>
    <definedName name="OptionButtonValg" localSheetId="9">[36]HelpSheet!$G$18</definedName>
    <definedName name="OptionButtonValg" localSheetId="7">[36]HelpSheet!$G$18</definedName>
    <definedName name="OptionButtonValg" localSheetId="36">[33]HelpSheet!$G$18</definedName>
    <definedName name="OptionButtonValg">[32]HelpSheet!$G$18</definedName>
    <definedName name="other" localSheetId="41">#REF!</definedName>
    <definedName name="other" localSheetId="21">#REF!</definedName>
    <definedName name="other" localSheetId="15">#REF!</definedName>
    <definedName name="other" localSheetId="35">#REF!</definedName>
    <definedName name="other" localSheetId="34">#REF!</definedName>
    <definedName name="other" localSheetId="54">#REF!</definedName>
    <definedName name="other" localSheetId="27">#REF!</definedName>
    <definedName name="other" localSheetId="37">#REF!</definedName>
    <definedName name="other" localSheetId="58">#REF!</definedName>
    <definedName name="other" localSheetId="5">#REF!</definedName>
    <definedName name="other" localSheetId="6">#REF!</definedName>
    <definedName name="other" localSheetId="55">#REF!</definedName>
    <definedName name="other" localSheetId="57">#REF!</definedName>
    <definedName name="other" localSheetId="8">#REF!</definedName>
    <definedName name="other" localSheetId="9">#REF!</definedName>
    <definedName name="other" localSheetId="7">#REF!</definedName>
    <definedName name="other" localSheetId="10">#REF!</definedName>
    <definedName name="other" localSheetId="12">#REF!</definedName>
    <definedName name="other" localSheetId="13">#REF!</definedName>
    <definedName name="other" localSheetId="11">#REF!</definedName>
    <definedName name="other" localSheetId="36">#REF!</definedName>
    <definedName name="other" localSheetId="19">#REF!</definedName>
    <definedName name="other">#REF!</definedName>
    <definedName name="Overskrift" localSheetId="41">[32]Investment_assets!$A$4</definedName>
    <definedName name="Overskrift" localSheetId="54">[33]Investment_assets!$A$4</definedName>
    <definedName name="Overskrift" localSheetId="37">[33]Investment_assets!$A$4</definedName>
    <definedName name="Overskrift" localSheetId="38">[33]Investment_assets!$A$4</definedName>
    <definedName name="Overskrift" localSheetId="58">[34]Investment_assets!$A$4</definedName>
    <definedName name="Overskrift" localSheetId="32">[33]Investment_assets!$A$4</definedName>
    <definedName name="Overskrift" localSheetId="55">[35]Investment_assets!$A$4</definedName>
    <definedName name="Overskrift" localSheetId="57">[33]Investment_assets!$A$4</definedName>
    <definedName name="Overskrift" localSheetId="8">[36]Investment_assets!$A$4</definedName>
    <definedName name="Overskrift" localSheetId="9">[36]Investment_assets!$A$4</definedName>
    <definedName name="Overskrift" localSheetId="7">[36]Investment_assets!$A$4</definedName>
    <definedName name="Overskrift" localSheetId="36">[33]Investment_assets!$A$4</definedName>
    <definedName name="Overskrift">[32]Investment_assets!$A$4</definedName>
    <definedName name="Page2" localSheetId="41">#REF!</definedName>
    <definedName name="Page2" localSheetId="21">#REF!</definedName>
    <definedName name="Page2" localSheetId="15">#REF!</definedName>
    <definedName name="Page2" localSheetId="35">#REF!</definedName>
    <definedName name="Page2" localSheetId="34">#REF!</definedName>
    <definedName name="Page2" localSheetId="54">#REF!</definedName>
    <definedName name="Page2" localSheetId="27">#REF!</definedName>
    <definedName name="Page2" localSheetId="37">#REF!</definedName>
    <definedName name="Page2" localSheetId="58">#REF!</definedName>
    <definedName name="Page2" localSheetId="5">#REF!</definedName>
    <definedName name="Page2" localSheetId="6">#REF!</definedName>
    <definedName name="Page2" localSheetId="55">#REF!</definedName>
    <definedName name="Page2" localSheetId="57">#REF!</definedName>
    <definedName name="Page2" localSheetId="8">#REF!</definedName>
    <definedName name="Page2" localSheetId="9">#REF!</definedName>
    <definedName name="Page2" localSheetId="7">#REF!</definedName>
    <definedName name="Page2" localSheetId="10">#REF!</definedName>
    <definedName name="Page2" localSheetId="12">#REF!</definedName>
    <definedName name="Page2" localSheetId="13">#REF!</definedName>
    <definedName name="Page2" localSheetId="11">#REF!</definedName>
    <definedName name="Page2" localSheetId="36">#REF!</definedName>
    <definedName name="Page2" localSheetId="19">#REF!</definedName>
    <definedName name="Page2">#REF!</definedName>
    <definedName name="Page8" localSheetId="41">#REF!</definedName>
    <definedName name="Page8" localSheetId="21">#REF!</definedName>
    <definedName name="Page8" localSheetId="15">#REF!</definedName>
    <definedName name="Page8" localSheetId="35">#REF!</definedName>
    <definedName name="Page8" localSheetId="34">#REF!</definedName>
    <definedName name="Page8" localSheetId="54">#REF!</definedName>
    <definedName name="Page8" localSheetId="27">#REF!</definedName>
    <definedName name="Page8" localSheetId="37">#REF!</definedName>
    <definedName name="Page8" localSheetId="58">#REF!</definedName>
    <definedName name="Page8" localSheetId="5">#REF!</definedName>
    <definedName name="Page8" localSheetId="6">#REF!</definedName>
    <definedName name="Page8" localSheetId="55">#REF!</definedName>
    <definedName name="Page8" localSheetId="57">#REF!</definedName>
    <definedName name="Page8" localSheetId="8">#REF!</definedName>
    <definedName name="Page8" localSheetId="9">#REF!</definedName>
    <definedName name="Page8" localSheetId="7">#REF!</definedName>
    <definedName name="Page8" localSheetId="10">#REF!</definedName>
    <definedName name="Page8" localSheetId="12">#REF!</definedName>
    <definedName name="Page8" localSheetId="13">#REF!</definedName>
    <definedName name="Page8" localSheetId="11">#REF!</definedName>
    <definedName name="Page8" localSheetId="36">#REF!</definedName>
    <definedName name="Page8" localSheetId="19">#REF!</definedName>
    <definedName name="Page8">#REF!</definedName>
    <definedName name="perioder" localSheetId="41">'[93]Dansk 31.03.2003'!#REF!</definedName>
    <definedName name="perioder" localSheetId="35">'[94]Dansk 31.03.2003'!#REF!</definedName>
    <definedName name="perioder" localSheetId="34">'[94]Dansk 31.03.2003'!#REF!</definedName>
    <definedName name="perioder" localSheetId="54">'[94]Dansk 31.03.2003'!#REF!</definedName>
    <definedName name="perioder" localSheetId="37">'[94]Dansk 31.03.2003'!#REF!</definedName>
    <definedName name="perioder" localSheetId="58">'[95]Dansk 31.03.2003'!#REF!</definedName>
    <definedName name="perioder" localSheetId="5">'[94]Dansk 31.03.2003'!#REF!</definedName>
    <definedName name="perioder" localSheetId="6">'[94]Dansk 31.03.2003'!#REF!</definedName>
    <definedName name="perioder" localSheetId="55">'[96]Dansk 31.03.2003'!#REF!</definedName>
    <definedName name="perioder" localSheetId="57">'[94]Dansk 31.03.2003'!#REF!</definedName>
    <definedName name="perioder" localSheetId="8">'[97]Dansk 31.03.2003'!#REF!</definedName>
    <definedName name="perioder" localSheetId="9">'[97]Dansk 31.03.2003'!#REF!</definedName>
    <definedName name="perioder" localSheetId="7">'[97]Dansk 31.03.2003'!#REF!</definedName>
    <definedName name="perioder" localSheetId="36">'[94]Dansk 31.03.2003'!#REF!</definedName>
    <definedName name="perioder">'[93]Dansk 31.03.2003'!#REF!</definedName>
    <definedName name="PIII" localSheetId="41">#REF!</definedName>
    <definedName name="PIII" localSheetId="21">#REF!</definedName>
    <definedName name="PIII" localSheetId="15">#REF!</definedName>
    <definedName name="PIII" localSheetId="35">#REF!</definedName>
    <definedName name="PIII" localSheetId="34">#REF!</definedName>
    <definedName name="PIII" localSheetId="31">#REF!</definedName>
    <definedName name="PIII" localSheetId="54">#REF!</definedName>
    <definedName name="PIII" localSheetId="27">#REF!</definedName>
    <definedName name="PIII" localSheetId="37">#REF!</definedName>
    <definedName name="PIII" localSheetId="58">#REF!</definedName>
    <definedName name="PIII" localSheetId="5">#REF!</definedName>
    <definedName name="PIII" localSheetId="6">#REF!</definedName>
    <definedName name="PIII" localSheetId="55">#REF!</definedName>
    <definedName name="PIII" localSheetId="57">#REF!</definedName>
    <definedName name="PIII" localSheetId="8">#REF!</definedName>
    <definedName name="PIII" localSheetId="9">#REF!</definedName>
    <definedName name="PIII" localSheetId="7">#REF!</definedName>
    <definedName name="PIII" localSheetId="10">#REF!</definedName>
    <definedName name="PIII" localSheetId="12">#REF!</definedName>
    <definedName name="PIII" localSheetId="13">#REF!</definedName>
    <definedName name="PIII" localSheetId="11">#REF!</definedName>
    <definedName name="PIII" localSheetId="36">#REF!</definedName>
    <definedName name="PIII" localSheetId="19">#REF!</definedName>
    <definedName name="PIII">#REF!</definedName>
    <definedName name="PLN_1.kv." localSheetId="41">#REF!</definedName>
    <definedName name="PLN_1.kv." localSheetId="21">#REF!</definedName>
    <definedName name="PLN_1.kv." localSheetId="15">#REF!</definedName>
    <definedName name="PLN_1.kv." localSheetId="35">#REF!</definedName>
    <definedName name="PLN_1.kv." localSheetId="34">#REF!</definedName>
    <definedName name="PLN_1.kv." localSheetId="54">#REF!</definedName>
    <definedName name="PLN_1.kv." localSheetId="27">#REF!</definedName>
    <definedName name="PLN_1.kv." localSheetId="37">#REF!</definedName>
    <definedName name="PLN_1.kv." localSheetId="58">#REF!</definedName>
    <definedName name="PLN_1.kv." localSheetId="5">#REF!</definedName>
    <definedName name="PLN_1.kv." localSheetId="6">#REF!</definedName>
    <definedName name="PLN_1.kv." localSheetId="55">#REF!</definedName>
    <definedName name="PLN_1.kv." localSheetId="57">#REF!</definedName>
    <definedName name="PLN_1.kv." localSheetId="8">#REF!</definedName>
    <definedName name="PLN_1.kv." localSheetId="9">#REF!</definedName>
    <definedName name="PLN_1.kv." localSheetId="7">#REF!</definedName>
    <definedName name="PLN_1.kv." localSheetId="10">#REF!</definedName>
    <definedName name="PLN_1.kv." localSheetId="12">#REF!</definedName>
    <definedName name="PLN_1.kv." localSheetId="13">#REF!</definedName>
    <definedName name="PLN_1.kv." localSheetId="11">#REF!</definedName>
    <definedName name="PLN_1.kv." localSheetId="36">#REF!</definedName>
    <definedName name="PLN_1.kv." localSheetId="19">#REF!</definedName>
    <definedName name="PLN_1.kv.">#REF!</definedName>
    <definedName name="PLN_2.kv." localSheetId="41">#REF!</definedName>
    <definedName name="PLN_2.kv." localSheetId="21">#REF!</definedName>
    <definedName name="PLN_2.kv." localSheetId="15">#REF!</definedName>
    <definedName name="PLN_2.kv." localSheetId="35">#REF!</definedName>
    <definedName name="PLN_2.kv." localSheetId="34">#REF!</definedName>
    <definedName name="PLN_2.kv." localSheetId="54">#REF!</definedName>
    <definedName name="PLN_2.kv." localSheetId="27">#REF!</definedName>
    <definedName name="PLN_2.kv." localSheetId="37">#REF!</definedName>
    <definedName name="PLN_2.kv." localSheetId="58">#REF!</definedName>
    <definedName name="PLN_2.kv." localSheetId="5">#REF!</definedName>
    <definedName name="PLN_2.kv." localSheetId="6">#REF!</definedName>
    <definedName name="PLN_2.kv." localSheetId="55">#REF!</definedName>
    <definedName name="PLN_2.kv." localSheetId="57">#REF!</definedName>
    <definedName name="PLN_2.kv." localSheetId="8">#REF!</definedName>
    <definedName name="PLN_2.kv." localSheetId="9">#REF!</definedName>
    <definedName name="PLN_2.kv." localSheetId="7">#REF!</definedName>
    <definedName name="PLN_2.kv." localSheetId="10">#REF!</definedName>
    <definedName name="PLN_2.kv." localSheetId="12">#REF!</definedName>
    <definedName name="PLN_2.kv." localSheetId="13">#REF!</definedName>
    <definedName name="PLN_2.kv." localSheetId="11">#REF!</definedName>
    <definedName name="PLN_2.kv." localSheetId="36">#REF!</definedName>
    <definedName name="PLN_2.kv." localSheetId="19">#REF!</definedName>
    <definedName name="PLN_2.kv.">#REF!</definedName>
    <definedName name="PLN_3.kv." localSheetId="41">#REF!</definedName>
    <definedName name="PLN_3.kv." localSheetId="21">#REF!</definedName>
    <definedName name="PLN_3.kv." localSheetId="15">#REF!</definedName>
    <definedName name="PLN_3.kv." localSheetId="35">#REF!</definedName>
    <definedName name="PLN_3.kv." localSheetId="34">#REF!</definedName>
    <definedName name="PLN_3.kv." localSheetId="54">#REF!</definedName>
    <definedName name="PLN_3.kv." localSheetId="27">#REF!</definedName>
    <definedName name="PLN_3.kv." localSheetId="37">#REF!</definedName>
    <definedName name="PLN_3.kv." localSheetId="58">#REF!</definedName>
    <definedName name="PLN_3.kv." localSheetId="5">#REF!</definedName>
    <definedName name="PLN_3.kv." localSheetId="6">#REF!</definedName>
    <definedName name="PLN_3.kv." localSheetId="55">#REF!</definedName>
    <definedName name="PLN_3.kv." localSheetId="57">#REF!</definedName>
    <definedName name="PLN_3.kv." localSheetId="8">#REF!</definedName>
    <definedName name="PLN_3.kv." localSheetId="9">#REF!</definedName>
    <definedName name="PLN_3.kv." localSheetId="7">#REF!</definedName>
    <definedName name="PLN_3.kv." localSheetId="10">#REF!</definedName>
    <definedName name="PLN_3.kv." localSheetId="12">#REF!</definedName>
    <definedName name="PLN_3.kv." localSheetId="13">#REF!</definedName>
    <definedName name="PLN_3.kv." localSheetId="11">#REF!</definedName>
    <definedName name="PLN_3.kv." localSheetId="36">#REF!</definedName>
    <definedName name="PLN_3.kv." localSheetId="19">#REF!</definedName>
    <definedName name="PLN_3.kv.">#REF!</definedName>
    <definedName name="PLN_30.06." localSheetId="41">#REF!</definedName>
    <definedName name="PLN_30.06." localSheetId="21">#REF!</definedName>
    <definedName name="PLN_30.06." localSheetId="15">#REF!</definedName>
    <definedName name="PLN_30.06." localSheetId="35">#REF!</definedName>
    <definedName name="PLN_30.06." localSheetId="34">#REF!</definedName>
    <definedName name="PLN_30.06." localSheetId="54">#REF!</definedName>
    <definedName name="PLN_30.06." localSheetId="27">#REF!</definedName>
    <definedName name="PLN_30.06." localSheetId="37">#REF!</definedName>
    <definedName name="PLN_30.06." localSheetId="58">#REF!</definedName>
    <definedName name="PLN_30.06." localSheetId="5">#REF!</definedName>
    <definedName name="PLN_30.06." localSheetId="6">#REF!</definedName>
    <definedName name="PLN_30.06." localSheetId="55">#REF!</definedName>
    <definedName name="PLN_30.06." localSheetId="57">#REF!</definedName>
    <definedName name="PLN_30.06." localSheetId="8">#REF!</definedName>
    <definedName name="PLN_30.06." localSheetId="9">#REF!</definedName>
    <definedName name="PLN_30.06." localSheetId="7">#REF!</definedName>
    <definedName name="PLN_30.06." localSheetId="10">#REF!</definedName>
    <definedName name="PLN_30.06." localSheetId="12">#REF!</definedName>
    <definedName name="PLN_30.06." localSheetId="13">#REF!</definedName>
    <definedName name="PLN_30.06." localSheetId="11">#REF!</definedName>
    <definedName name="PLN_30.06." localSheetId="36">#REF!</definedName>
    <definedName name="PLN_30.06." localSheetId="19">#REF!</definedName>
    <definedName name="PLN_30.06.">#REF!</definedName>
    <definedName name="PLN_30.09." localSheetId="41">#REF!</definedName>
    <definedName name="PLN_30.09." localSheetId="21">#REF!</definedName>
    <definedName name="PLN_30.09." localSheetId="15">#REF!</definedName>
    <definedName name="PLN_30.09." localSheetId="35">#REF!</definedName>
    <definedName name="PLN_30.09." localSheetId="34">#REF!</definedName>
    <definedName name="PLN_30.09." localSheetId="54">#REF!</definedName>
    <definedName name="PLN_30.09." localSheetId="27">#REF!</definedName>
    <definedName name="PLN_30.09." localSheetId="37">#REF!</definedName>
    <definedName name="PLN_30.09." localSheetId="58">#REF!</definedName>
    <definedName name="PLN_30.09." localSheetId="5">#REF!</definedName>
    <definedName name="PLN_30.09." localSheetId="6">#REF!</definedName>
    <definedName name="PLN_30.09." localSheetId="55">#REF!</definedName>
    <definedName name="PLN_30.09." localSheetId="57">#REF!</definedName>
    <definedName name="PLN_30.09." localSheetId="8">#REF!</definedName>
    <definedName name="PLN_30.09." localSheetId="9">#REF!</definedName>
    <definedName name="PLN_30.09." localSheetId="7">#REF!</definedName>
    <definedName name="PLN_30.09." localSheetId="10">#REF!</definedName>
    <definedName name="PLN_30.09." localSheetId="12">#REF!</definedName>
    <definedName name="PLN_30.09." localSheetId="13">#REF!</definedName>
    <definedName name="PLN_30.09." localSheetId="11">#REF!</definedName>
    <definedName name="PLN_30.09." localSheetId="36">#REF!</definedName>
    <definedName name="PLN_30.09." localSheetId="19">#REF!</definedName>
    <definedName name="PLN_30.09.">#REF!</definedName>
    <definedName name="PLN_31.03." localSheetId="41">#REF!</definedName>
    <definedName name="PLN_31.03." localSheetId="21">#REF!</definedName>
    <definedName name="PLN_31.03." localSheetId="15">#REF!</definedName>
    <definedName name="PLN_31.03." localSheetId="35">#REF!</definedName>
    <definedName name="PLN_31.03." localSheetId="34">#REF!</definedName>
    <definedName name="PLN_31.03." localSheetId="54">#REF!</definedName>
    <definedName name="PLN_31.03." localSheetId="27">#REF!</definedName>
    <definedName name="PLN_31.03." localSheetId="37">#REF!</definedName>
    <definedName name="PLN_31.03." localSheetId="58">#REF!</definedName>
    <definedName name="PLN_31.03." localSheetId="5">#REF!</definedName>
    <definedName name="PLN_31.03." localSheetId="6">#REF!</definedName>
    <definedName name="PLN_31.03." localSheetId="55">#REF!</definedName>
    <definedName name="PLN_31.03." localSheetId="57">#REF!</definedName>
    <definedName name="PLN_31.03." localSheetId="8">#REF!</definedName>
    <definedName name="PLN_31.03." localSheetId="9">#REF!</definedName>
    <definedName name="PLN_31.03." localSheetId="7">#REF!</definedName>
    <definedName name="PLN_31.03." localSheetId="10">#REF!</definedName>
    <definedName name="PLN_31.03." localSheetId="12">#REF!</definedName>
    <definedName name="PLN_31.03." localSheetId="13">#REF!</definedName>
    <definedName name="PLN_31.03." localSheetId="11">#REF!</definedName>
    <definedName name="PLN_31.03." localSheetId="36">#REF!</definedName>
    <definedName name="PLN_31.03." localSheetId="19">#REF!</definedName>
    <definedName name="PLN_31.03.">#REF!</definedName>
    <definedName name="PLN_4.kv." localSheetId="41">#REF!</definedName>
    <definedName name="PLN_4.kv." localSheetId="21">#REF!</definedName>
    <definedName name="PLN_4.kv." localSheetId="15">#REF!</definedName>
    <definedName name="PLN_4.kv." localSheetId="35">#REF!</definedName>
    <definedName name="PLN_4.kv." localSheetId="34">#REF!</definedName>
    <definedName name="PLN_4.kv." localSheetId="54">#REF!</definedName>
    <definedName name="PLN_4.kv." localSheetId="27">#REF!</definedName>
    <definedName name="PLN_4.kv." localSheetId="37">#REF!</definedName>
    <definedName name="PLN_4.kv." localSheetId="58">#REF!</definedName>
    <definedName name="PLN_4.kv." localSheetId="5">#REF!</definedName>
    <definedName name="PLN_4.kv." localSheetId="6">#REF!</definedName>
    <definedName name="PLN_4.kv." localSheetId="55">#REF!</definedName>
    <definedName name="PLN_4.kv." localSheetId="57">#REF!</definedName>
    <definedName name="PLN_4.kv." localSheetId="8">#REF!</definedName>
    <definedName name="PLN_4.kv." localSheetId="9">#REF!</definedName>
    <definedName name="PLN_4.kv." localSheetId="7">#REF!</definedName>
    <definedName name="PLN_4.kv." localSheetId="10">#REF!</definedName>
    <definedName name="PLN_4.kv." localSheetId="12">#REF!</definedName>
    <definedName name="PLN_4.kv." localSheetId="13">#REF!</definedName>
    <definedName name="PLN_4.kv." localSheetId="11">#REF!</definedName>
    <definedName name="PLN_4.kv." localSheetId="36">#REF!</definedName>
    <definedName name="PLN_4.kv." localSheetId="19">#REF!</definedName>
    <definedName name="PLN_4.kv.">#REF!</definedName>
    <definedName name="PLN_Primo" localSheetId="41">#REF!</definedName>
    <definedName name="PLN_Primo" localSheetId="21">#REF!</definedName>
    <definedName name="PLN_Primo" localSheetId="15">#REF!</definedName>
    <definedName name="PLN_Primo" localSheetId="35">#REF!</definedName>
    <definedName name="PLN_Primo" localSheetId="34">#REF!</definedName>
    <definedName name="PLN_Primo" localSheetId="54">#REF!</definedName>
    <definedName name="PLN_Primo" localSheetId="27">#REF!</definedName>
    <definedName name="PLN_Primo" localSheetId="37">#REF!</definedName>
    <definedName name="PLN_Primo" localSheetId="58">#REF!</definedName>
    <definedName name="PLN_Primo" localSheetId="5">#REF!</definedName>
    <definedName name="PLN_Primo" localSheetId="6">#REF!</definedName>
    <definedName name="PLN_Primo" localSheetId="55">#REF!</definedName>
    <definedName name="PLN_Primo" localSheetId="57">#REF!</definedName>
    <definedName name="PLN_Primo" localSheetId="8">#REF!</definedName>
    <definedName name="PLN_Primo" localSheetId="9">#REF!</definedName>
    <definedName name="PLN_Primo" localSheetId="7">#REF!</definedName>
    <definedName name="PLN_Primo" localSheetId="10">#REF!</definedName>
    <definedName name="PLN_Primo" localSheetId="12">#REF!</definedName>
    <definedName name="PLN_Primo" localSheetId="13">#REF!</definedName>
    <definedName name="PLN_Primo" localSheetId="11">#REF!</definedName>
    <definedName name="PLN_Primo" localSheetId="36">#REF!</definedName>
    <definedName name="PLN_Primo" localSheetId="19">#REF!</definedName>
    <definedName name="PLN_Primo">#REF!</definedName>
    <definedName name="PLN_Ultimo" localSheetId="41">#REF!</definedName>
    <definedName name="PLN_Ultimo" localSheetId="21">#REF!</definedName>
    <definedName name="PLN_Ultimo" localSheetId="15">#REF!</definedName>
    <definedName name="PLN_Ultimo" localSheetId="35">#REF!</definedName>
    <definedName name="PLN_Ultimo" localSheetId="34">#REF!</definedName>
    <definedName name="PLN_Ultimo" localSheetId="54">#REF!</definedName>
    <definedName name="PLN_Ultimo" localSheetId="27">#REF!</definedName>
    <definedName name="PLN_Ultimo" localSheetId="37">#REF!</definedName>
    <definedName name="PLN_Ultimo" localSheetId="58">#REF!</definedName>
    <definedName name="PLN_Ultimo" localSheetId="5">#REF!</definedName>
    <definedName name="PLN_Ultimo" localSheetId="6">#REF!</definedName>
    <definedName name="PLN_Ultimo" localSheetId="55">#REF!</definedName>
    <definedName name="PLN_Ultimo" localSheetId="57">#REF!</definedName>
    <definedName name="PLN_Ultimo" localSheetId="8">#REF!</definedName>
    <definedName name="PLN_Ultimo" localSheetId="9">#REF!</definedName>
    <definedName name="PLN_Ultimo" localSheetId="7">#REF!</definedName>
    <definedName name="PLN_Ultimo" localSheetId="10">#REF!</definedName>
    <definedName name="PLN_Ultimo" localSheetId="12">#REF!</definedName>
    <definedName name="PLN_Ultimo" localSheetId="13">#REF!</definedName>
    <definedName name="PLN_Ultimo" localSheetId="11">#REF!</definedName>
    <definedName name="PLN_Ultimo" localSheetId="36">#REF!</definedName>
    <definedName name="PLN_Ultimo" localSheetId="19">#REF!</definedName>
    <definedName name="PLN_Ultimo">#REF!</definedName>
    <definedName name="PlnLastYear" localSheetId="41">[32]Valutakurser!$E$9</definedName>
    <definedName name="PlnLastYear" localSheetId="54">[33]Valutakurser!$E$9</definedName>
    <definedName name="PlnLastYear" localSheetId="37">[33]Valutakurser!$E$9</definedName>
    <definedName name="PlnLastYear" localSheetId="38">[33]Valutakurser!$E$9</definedName>
    <definedName name="PlnLastYear" localSheetId="58">[34]Valutakurser!$E$9</definedName>
    <definedName name="PlnLastYear" localSheetId="32">[33]Valutakurser!$E$9</definedName>
    <definedName name="PlnLastYear" localSheetId="55">[35]Valutakurser!$E$9</definedName>
    <definedName name="PlnLastYear" localSheetId="57">[33]Valutakurser!$E$9</definedName>
    <definedName name="PlnLastYear" localSheetId="8">[36]Valutakurser!$E$9</definedName>
    <definedName name="PlnLastYear" localSheetId="9">[36]Valutakurser!$E$9</definedName>
    <definedName name="PlnLastYear" localSheetId="7">[36]Valutakurser!$E$9</definedName>
    <definedName name="PlnLastYear" localSheetId="36">[33]Valutakurser!$E$9</definedName>
    <definedName name="PlnLastYear">[32]Valutakurser!$E$9</definedName>
    <definedName name="Plot" localSheetId="41">OFFSET([17]Chart!$AB$11,1,0,COUNTA([17]Chart!$AB$11:$AB$38)-1,1)</definedName>
    <definedName name="Plot" localSheetId="31">OFFSET([18]Chart!$AB$11,1,0,COUNTA([18]Chart!$AB$11:$AB$38)-1,1)</definedName>
    <definedName name="Plot" localSheetId="54">OFFSET([18]Chart!$AB$11,1,0,COUNTA([18]Chart!$AB$11:$AB$38)-1,1)</definedName>
    <definedName name="Plot" localSheetId="37">OFFSET([19]Chart!$AB$11,1,0,COUNTA([19]Chart!$AB$11:$AB$38)-1,1)</definedName>
    <definedName name="Plot" localSheetId="58">OFFSET([20]Chart!$AB$11,1,0,COUNTA([20]Chart!$AB$11:$AB$38)-1,1)</definedName>
    <definedName name="Plot" localSheetId="55">OFFSET([19]Chart!$AB$11,1,0,COUNTA([19]Chart!$AB$11:$AB$38)-1,1)</definedName>
    <definedName name="Plot" localSheetId="57">OFFSET([18]Chart!$AB$11,1,0,COUNTA([18]Chart!$AB$11:$AB$38)-1,1)</definedName>
    <definedName name="Plot" localSheetId="8">OFFSET([21]Chart!$AB$11,1,0,COUNTA([21]Chart!$AB$11:$AB$38)-1,1)</definedName>
    <definedName name="Plot" localSheetId="9">OFFSET([21]Chart!$AB$11,1,0,COUNTA([21]Chart!$AB$11:$AB$38)-1,1)</definedName>
    <definedName name="Plot" localSheetId="7">OFFSET([21]Chart!$AB$11,1,0,COUNTA([21]Chart!$AB$11:$AB$38)-1,1)</definedName>
    <definedName name="Plot" localSheetId="36">OFFSET([19]Chart!$AB$11,1,0,COUNTA([19]Chart!$AB$11:$AB$38)-1,1)</definedName>
    <definedName name="Plot">OFFSET([17]Chart!$AB$11,1,0,COUNTA([17]Chart!$AB$11:$AB$38)-1,1)</definedName>
    <definedName name="_xlnm.Print_Area" localSheetId="41">' LTV and amortization'!$A$1:$K$67</definedName>
    <definedName name="_xlnm.Print_Area" localSheetId="21">'A&amp;WM '!$A$1:$J$49</definedName>
    <definedName name="_xlnm.Print_Area" localSheetId="26">'AuM '!$A$1:$K$63</definedName>
    <definedName name="_xlnm.Print_Area" localSheetId="49">Bank!$A$1:$H$66</definedName>
    <definedName name="_xlnm.Print_Area" localSheetId="50">Bank2!$A$1:$G$71</definedName>
    <definedName name="_xlnm.Print_Area" localSheetId="51">Bank3!$A$1:$J$82</definedName>
    <definedName name="_xlnm.Print_Area" localSheetId="52">Bank4!$A$1:$F$62</definedName>
    <definedName name="_xlnm.Print_Area" localSheetId="53">Bank5!$A$1:$J$64</definedName>
    <definedName name="_xlnm.Print_Area" localSheetId="15">'CBB  Start  '!$A$1:$I$67</definedName>
    <definedName name="_xlnm.Print_Area" localSheetId="59">'Contacts and financial calendar'!$A$1:$E$62</definedName>
    <definedName name="_xlnm.Print_Area" localSheetId="1">Contents!$A$1:$D$70</definedName>
    <definedName name="_xlnm.Print_Area" localSheetId="35">'Credit portfolio by BU Q2 '!$A$1:$I$79</definedName>
    <definedName name="_xlnm.Print_Area" localSheetId="34">'Credit portfolio by BU Q3'!$A$1:$I$90</definedName>
    <definedName name="_xlnm.Print_Area" localSheetId="0">'Factbook Q3 2019 '!$A$1:$R$54</definedName>
    <definedName name="_xlnm.Print_Area" localSheetId="31">'Fair Value '!$A$1:$J$72</definedName>
    <definedName name="_xlnm.Print_Area" localSheetId="4">'Financials start'!$A$1:$K$50</definedName>
    <definedName name="_xlnm.Print_Area" localSheetId="54">'Funding '!$A$1:$D$67</definedName>
    <definedName name="_xlnm.Print_Area" localSheetId="56">'General info &amp; macro start'!$A$1:$K$50</definedName>
    <definedName name="_xlnm.Print_Area" localSheetId="28">'GF and other '!$A$1:$K$64</definedName>
    <definedName name="_xlnm.Print_Area" localSheetId="27">'Group Functions and Others'!$A$1:$K$49</definedName>
    <definedName name="_xlnm.Print_Area" localSheetId="37">'Impaired Loans 1 '!$A$1:$L$69</definedName>
    <definedName name="_xlnm.Print_Area" localSheetId="38">'Impaired Loans 2 '!$A$1:$J$65</definedName>
    <definedName name="_xlnm.Print_Area" localSheetId="58">'Info - Macroeconomic data   '!$A$1:$I$178</definedName>
    <definedName name="_xlnm.Print_Area" localSheetId="47">IRB!$A$1:$F$65</definedName>
    <definedName name="_xlnm.Print_Area" localSheetId="5">'Key financial figures '!$A$1:$BG$73</definedName>
    <definedName name="_xlnm.Print_Area" localSheetId="6">'Key financial figures 2 '!$A$1:$S$104</definedName>
    <definedName name="_xlnm.Print_Area" localSheetId="32">'Lending by country and indu '!$A$1:$L$376</definedName>
    <definedName name="_xlnm.Print_Area" localSheetId="33">'Lending by industry'!$A$1:$J$83</definedName>
    <definedName name="_xlnm.Print_Area" localSheetId="30">'Lending by sector '!$A$1:$J$65</definedName>
    <definedName name="_xlnm.Print_Area" localSheetId="24">'Life &amp; Pensions - 1 '!$A$1:$J$61</definedName>
    <definedName name="_xlnm.Print_Area" localSheetId="55">'Liquidity  '!$A$1:$AV$60</definedName>
    <definedName name="_xlnm.Print_Area" localSheetId="39">'Loans &amp; Impairment '!$A$1:$K$103</definedName>
    <definedName name="_xlnm.Print_Area" localSheetId="45">'Market risk'!$A$1:$G$66</definedName>
    <definedName name="_xlnm.Print_Area" localSheetId="57">'Market shares   '!$A$1:$J$49</definedName>
    <definedName name="_xlnm.Print_Area" localSheetId="8">'NCI, Expenses, Loan losses  '!$A$1:$Q$78</definedName>
    <definedName name="_xlnm.Print_Area" localSheetId="9">'Net loan losses   '!$A$1:$K$60</definedName>
    <definedName name="_xlnm.Print_Area" localSheetId="7">'NII - bridge   '!$A$1:$J$69</definedName>
    <definedName name="_xlnm.Print_Area" localSheetId="3">'Nordea overview'!$A$1:$AM$46</definedName>
    <definedName name="_xlnm.Print_Area" localSheetId="23">'NPB and A&amp;WM other '!$A$1:$J$62</definedName>
    <definedName name="_xlnm.Print_Area" localSheetId="2">'Overview start'!$A$1:$K$49</definedName>
    <definedName name="_xlnm.Print_Area" localSheetId="46">'Own funds '!$A$1:$J$72</definedName>
    <definedName name="_xlnm.Print_Area" localSheetId="42">'Own Funds &amp; Ratios '!$A$1:$J$75</definedName>
    <definedName name="_xlnm.Print_Area" localSheetId="10">PeB!$A$1:$K$49</definedName>
    <definedName name="_xlnm.Print_Area" localSheetId="12">'PeB - Den &amp; Fin     '!$A$1:$J$64</definedName>
    <definedName name="_xlnm.Print_Area" localSheetId="13">'PeB - Nor &amp; Swe   '!$A$1:$L$64</definedName>
    <definedName name="_xlnm.Print_Area" localSheetId="11">'PeB  Total '!$A$1:$L$67</definedName>
    <definedName name="_xlnm.Print_Area" localSheetId="14">'PeB Other '!$A$1:$J$58</definedName>
    <definedName name="_xlnm.Print_Area" localSheetId="40">'Rating, Market risk'!$A$1:$M$67</definedName>
    <definedName name="_xlnm.Print_Area" localSheetId="48">'REA - legal'!$A$1:$J$64</definedName>
    <definedName name="_xlnm.Print_Area" localSheetId="43">'REA &amp; Risk weights'!$A$1:$L$73</definedName>
    <definedName name="_xlnm.Print_Area" localSheetId="44">Requirement!$A$1:$G$59</definedName>
    <definedName name="_xlnm.Print_Area" localSheetId="29">'Risk, liquidity, capital st '!$A$1:$K$49</definedName>
    <definedName name="_xlnm.Print_Area" localSheetId="36">'Shipping oil and oil servic '!$A$1:$P$63</definedName>
    <definedName name="_xlnm.Print_Area" localSheetId="19">'WB '!$A$1:$K$49</definedName>
    <definedName name="Privatebanking" localSheetId="41">#REF!</definedName>
    <definedName name="Privatebanking" localSheetId="21">#REF!</definedName>
    <definedName name="Privatebanking" localSheetId="15">#REF!</definedName>
    <definedName name="Privatebanking" localSheetId="35">#REF!</definedName>
    <definedName name="Privatebanking" localSheetId="34">#REF!</definedName>
    <definedName name="Privatebanking" localSheetId="54">#REF!</definedName>
    <definedName name="Privatebanking" localSheetId="27">#REF!</definedName>
    <definedName name="Privatebanking" localSheetId="37">#REF!</definedName>
    <definedName name="Privatebanking" localSheetId="58">#REF!</definedName>
    <definedName name="Privatebanking" localSheetId="5">#REF!</definedName>
    <definedName name="Privatebanking" localSheetId="6">#REF!</definedName>
    <definedName name="Privatebanking" localSheetId="55">#REF!</definedName>
    <definedName name="Privatebanking" localSheetId="57">#REF!</definedName>
    <definedName name="Privatebanking" localSheetId="8">#REF!</definedName>
    <definedName name="Privatebanking" localSheetId="9">#REF!</definedName>
    <definedName name="Privatebanking" localSheetId="7">#REF!</definedName>
    <definedName name="Privatebanking" localSheetId="10">#REF!</definedName>
    <definedName name="Privatebanking" localSheetId="12">#REF!</definedName>
    <definedName name="Privatebanking" localSheetId="13">#REF!</definedName>
    <definedName name="Privatebanking" localSheetId="11">#REF!</definedName>
    <definedName name="Privatebanking" localSheetId="36">#REF!</definedName>
    <definedName name="Privatebanking" localSheetId="19">#REF!</definedName>
    <definedName name="Privatebanking">#REF!</definedName>
    <definedName name="prob.loans" localSheetId="41">#REF!</definedName>
    <definedName name="prob.loans" localSheetId="21">#REF!</definedName>
    <definedName name="prob.loans" localSheetId="15">#REF!</definedName>
    <definedName name="prob.loans" localSheetId="35">#REF!</definedName>
    <definedName name="prob.loans" localSheetId="34">#REF!</definedName>
    <definedName name="prob.loans" localSheetId="54">#REF!</definedName>
    <definedName name="prob.loans" localSheetId="27">#REF!</definedName>
    <definedName name="prob.loans" localSheetId="37">#REF!</definedName>
    <definedName name="prob.loans" localSheetId="58">#REF!</definedName>
    <definedName name="prob.loans" localSheetId="5">#REF!</definedName>
    <definedName name="prob.loans" localSheetId="6">#REF!</definedName>
    <definedName name="prob.loans" localSheetId="55">#REF!</definedName>
    <definedName name="prob.loans" localSheetId="57">#REF!</definedName>
    <definedName name="prob.loans" localSheetId="8">#REF!</definedName>
    <definedName name="prob.loans" localSheetId="9">#REF!</definedName>
    <definedName name="prob.loans" localSheetId="7">#REF!</definedName>
    <definedName name="prob.loans" localSheetId="10">#REF!</definedName>
    <definedName name="prob.loans" localSheetId="12">#REF!</definedName>
    <definedName name="prob.loans" localSheetId="13">#REF!</definedName>
    <definedName name="prob.loans" localSheetId="11">#REF!</definedName>
    <definedName name="prob.loans" localSheetId="36">#REF!</definedName>
    <definedName name="prob.loans" localSheetId="19">#REF!</definedName>
    <definedName name="prob.loans">#REF!</definedName>
    <definedName name="prod" localSheetId="41">#REF!</definedName>
    <definedName name="prod" localSheetId="21">#REF!</definedName>
    <definedName name="prod" localSheetId="15">#REF!</definedName>
    <definedName name="prod" localSheetId="35">#REF!</definedName>
    <definedName name="prod" localSheetId="34">#REF!</definedName>
    <definedName name="prod" localSheetId="54">#REF!</definedName>
    <definedName name="prod" localSheetId="27">#REF!</definedName>
    <definedName name="prod" localSheetId="37">#REF!</definedName>
    <definedName name="prod" localSheetId="58">#REF!</definedName>
    <definedName name="prod" localSheetId="5">#REF!</definedName>
    <definedName name="prod" localSheetId="6">#REF!</definedName>
    <definedName name="prod" localSheetId="55">#REF!</definedName>
    <definedName name="prod" localSheetId="57">#REF!</definedName>
    <definedName name="prod" localSheetId="8">#REF!</definedName>
    <definedName name="prod" localSheetId="9">#REF!</definedName>
    <definedName name="prod" localSheetId="7">#REF!</definedName>
    <definedName name="prod" localSheetId="10">#REF!</definedName>
    <definedName name="prod" localSheetId="12">#REF!</definedName>
    <definedName name="prod" localSheetId="13">#REF!</definedName>
    <definedName name="prod" localSheetId="11">#REF!</definedName>
    <definedName name="prod" localSheetId="36">#REF!</definedName>
    <definedName name="prod" localSheetId="19">#REF!</definedName>
    <definedName name="prod">#REF!</definedName>
    <definedName name="prod_group" localSheetId="41">#REF!</definedName>
    <definedName name="prod_group" localSheetId="21">#REF!</definedName>
    <definedName name="prod_group" localSheetId="15">#REF!</definedName>
    <definedName name="prod_group" localSheetId="35">#REF!</definedName>
    <definedName name="prod_group" localSheetId="34">#REF!</definedName>
    <definedName name="prod_group" localSheetId="54">#REF!</definedName>
    <definedName name="prod_group" localSheetId="27">#REF!</definedName>
    <definedName name="prod_group" localSheetId="37">#REF!</definedName>
    <definedName name="prod_group" localSheetId="58">#REF!</definedName>
    <definedName name="prod_group" localSheetId="5">#REF!</definedName>
    <definedName name="prod_group" localSheetId="6">#REF!</definedName>
    <definedName name="prod_group" localSheetId="55">#REF!</definedName>
    <definedName name="prod_group" localSheetId="57">#REF!</definedName>
    <definedName name="prod_group" localSheetId="8">#REF!</definedName>
    <definedName name="prod_group" localSheetId="9">#REF!</definedName>
    <definedName name="prod_group" localSheetId="7">#REF!</definedName>
    <definedName name="prod_group" localSheetId="10">#REF!</definedName>
    <definedName name="prod_group" localSheetId="12">#REF!</definedName>
    <definedName name="prod_group" localSheetId="13">#REF!</definedName>
    <definedName name="prod_group" localSheetId="11">#REF!</definedName>
    <definedName name="prod_group" localSheetId="36">#REF!</definedName>
    <definedName name="prod_group" localSheetId="19">#REF!</definedName>
    <definedName name="prod_group">#REF!</definedName>
    <definedName name="Property" localSheetId="41">#REF!</definedName>
    <definedName name="Property" localSheetId="21">#REF!</definedName>
    <definedName name="Property" localSheetId="15">#REF!</definedName>
    <definedName name="Property" localSheetId="35">#REF!</definedName>
    <definedName name="Property" localSheetId="34">#REF!</definedName>
    <definedName name="Property" localSheetId="54">#REF!</definedName>
    <definedName name="Property" localSheetId="27">#REF!</definedName>
    <definedName name="Property" localSheetId="37">#REF!</definedName>
    <definedName name="Property" localSheetId="58">#REF!</definedName>
    <definedName name="Property" localSheetId="5">#REF!</definedName>
    <definedName name="Property" localSheetId="6">#REF!</definedName>
    <definedName name="Property" localSheetId="55">#REF!</definedName>
    <definedName name="Property" localSheetId="57">#REF!</definedName>
    <definedName name="Property" localSheetId="8">#REF!</definedName>
    <definedName name="Property" localSheetId="9">#REF!</definedName>
    <definedName name="Property" localSheetId="7">#REF!</definedName>
    <definedName name="Property" localSheetId="10">#REF!</definedName>
    <definedName name="Property" localSheetId="12">#REF!</definedName>
    <definedName name="Property" localSheetId="13">#REF!</definedName>
    <definedName name="Property" localSheetId="11">#REF!</definedName>
    <definedName name="Property" localSheetId="36">#REF!</definedName>
    <definedName name="Property" localSheetId="19">#REF!</definedName>
    <definedName name="Property">#REF!</definedName>
    <definedName name="q" localSheetId="41" hidden="1">{"5 * utfall + budget",#N/A,FALSE,"T-0298";"5 * bolag",#N/A,FALSE,"T-0298";"Unibank, utfall alla",#N/A,FALSE,"T-0298";#N/A,#N/A,FALSE,"Koncernskulder";#N/A,#N/A,FALSE,"Koncernfakturering"}</definedName>
    <definedName name="q" localSheetId="21" hidden="1">{"5 * utfall + budget",#N/A,FALSE,"T-0298";"5 * bolag",#N/A,FALSE,"T-0298";"Unibank, utfall alla",#N/A,FALSE,"T-0298";#N/A,#N/A,FALSE,"Koncernskulder";#N/A,#N/A,FALSE,"Koncernfakturering"}</definedName>
    <definedName name="q" localSheetId="15" hidden="1">{"5 * utfall + budget",#N/A,FALSE,"T-0298";"5 * bolag",#N/A,FALSE,"T-0298";"Unibank, utfall alla",#N/A,FALSE,"T-0298";#N/A,#N/A,FALSE,"Koncernskulder";#N/A,#N/A,FALSE,"Koncernfakturering"}</definedName>
    <definedName name="q" localSheetId="35" hidden="1">{"5 * utfall + budget",#N/A,FALSE,"T-0298";"5 * bolag",#N/A,FALSE,"T-0298";"Unibank, utfall alla",#N/A,FALSE,"T-0298";#N/A,#N/A,FALSE,"Koncernskulder";#N/A,#N/A,FALSE,"Koncernfakturering"}</definedName>
    <definedName name="q" localSheetId="34" hidden="1">{"5 * utfall + budget",#N/A,FALSE,"T-0298";"5 * bolag",#N/A,FALSE,"T-0298";"Unibank, utfall alla",#N/A,FALSE,"T-0298";#N/A,#N/A,FALSE,"Koncernskulder";#N/A,#N/A,FALSE,"Koncernfakturering"}</definedName>
    <definedName name="q" localSheetId="31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27" hidden="1">{"5 * utfall + budget",#N/A,FALSE,"T-0298";"5 * bolag",#N/A,FALSE,"T-0298";"Unibank, utfall alla",#N/A,FALSE,"T-0298";#N/A,#N/A,FALSE,"Koncernskulder";#N/A,#N/A,FALSE,"Koncernfakturering"}</definedName>
    <definedName name="q" localSheetId="37" hidden="1">{"5 * utfall + budget",#N/A,FALSE,"T-0298";"5 * bolag",#N/A,FALSE,"T-0298";"Unibank, utfall alla",#N/A,FALSE,"T-0298";#N/A,#N/A,FALSE,"Koncernskulder";#N/A,#N/A,FALSE,"Koncernfakturering"}</definedName>
    <definedName name="q" localSheetId="58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55" hidden="1">{"5 * utfall + budget",#N/A,FALSE,"T-0298";"5 * bolag",#N/A,FALSE,"T-0298";"Unibank, utfall alla",#N/A,FALSE,"T-0298";#N/A,#N/A,FALSE,"Koncernskulder";#N/A,#N/A,FALSE,"Koncernfakturering"}</definedName>
    <definedName name="q" localSheetId="57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46" hidden="1">{"5 * utfall + budget",#N/A,FALSE,"T-0298";"5 * bolag",#N/A,FALSE,"T-0298";"Unibank, utfall alla",#N/A,FALSE,"T-0298";#N/A,#N/A,FALSE,"Koncernskulder";#N/A,#N/A,FALSE,"Koncernfakturering"}</definedName>
    <definedName name="q" localSheetId="42" hidden="1">{"5 * utfall + budget",#N/A,FALSE,"T-0298";"5 * bolag",#N/A,FALSE,"T-0298";"Unibank, utfall alla",#N/A,FALSE,"T-0298";#N/A,#N/A,FALSE,"Koncernskulder";#N/A,#N/A,FALSE,"Koncernfakturering"}</definedName>
    <definedName name="q" localSheetId="10" hidden="1">{"5 * utfall + budget",#N/A,FALSE,"T-0298";"5 * bolag",#N/A,FALSE,"T-0298";"Unibank, utfall alla",#N/A,FALSE,"T-0298";#N/A,#N/A,FALSE,"Koncernskulder";#N/A,#N/A,FALSE,"Koncernfakturering"}</definedName>
    <definedName name="q" localSheetId="12" hidden="1">{"5 * utfall + budget",#N/A,FALSE,"T-0298";"5 * bolag",#N/A,FALSE,"T-0298";"Unibank, utfall alla",#N/A,FALSE,"T-0298";#N/A,#N/A,FALSE,"Koncernskulder";#N/A,#N/A,FALSE,"Koncernfakturering"}</definedName>
    <definedName name="q" localSheetId="13" hidden="1">{"5 * utfall + budget",#N/A,FALSE,"T-0298";"5 * bolag",#N/A,FALSE,"T-0298";"Unibank, utfall alla",#N/A,FALSE,"T-0298";#N/A,#N/A,FALSE,"Koncernskulder";#N/A,#N/A,FALSE,"Koncernfakturering"}</definedName>
    <definedName name="q" localSheetId="11" hidden="1">{"5 * utfall + budget",#N/A,FALSE,"T-0298";"5 * bolag",#N/A,FALSE,"T-0298";"Unibank, utfall alla",#N/A,FALSE,"T-0298";#N/A,#N/A,FALSE,"Koncernskulder";#N/A,#N/A,FALSE,"Koncernfakturering"}</definedName>
    <definedName name="q" localSheetId="40" hidden="1">{"5 * utfall + budget",#N/A,FALSE,"T-0298";"5 * bolag",#N/A,FALSE,"T-0298";"Unibank, utfall alla",#N/A,FALSE,"T-0298";#N/A,#N/A,FALSE,"Koncernskulder";#N/A,#N/A,FALSE,"Koncernfakturering"}</definedName>
    <definedName name="q" localSheetId="36" hidden="1">{"5 * utfall + budget",#N/A,FALSE,"T-0298";"5 * bolag",#N/A,FALSE,"T-0298";"Unibank, utfall alla",#N/A,FALSE,"T-0298";#N/A,#N/A,FALSE,"Koncernskulder";#N/A,#N/A,FALSE,"Koncernfakturering"}</definedName>
    <definedName name="q" localSheetId="19" hidden="1">{"5 * utfall + budget",#N/A,FALSE,"T-0298";"5 * bolag",#N/A,FALSE,"T-0298";"Unibank, utfall alla",#N/A,FALSE,"T-0298";#N/A,#N/A,FALSE,"Koncernskulder";#N/A,#N/A,FALSE,"Koncernfakturering"}</definedName>
    <definedName name="q" localSheetId="20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41" hidden="1">{"5 * utfall + budget",#N/A,FALSE,"T-0298";"5 * bolag",#N/A,FALSE,"T-0298";"Unibank, utfall alla",#N/A,FALSE,"T-0298";#N/A,#N/A,FALSE,"Koncernskulder";#N/A,#N/A,FALSE,"Koncernfakturering"}</definedName>
    <definedName name="qe" localSheetId="21" hidden="1">{"5 * utfall + budget",#N/A,FALSE,"T-0298";"5 * bolag",#N/A,FALSE,"T-0298";"Unibank, utfall alla",#N/A,FALSE,"T-0298";#N/A,#N/A,FALSE,"Koncernskulder";#N/A,#N/A,FALSE,"Koncernfakturering"}</definedName>
    <definedName name="qe" localSheetId="15" hidden="1">{"5 * utfall + budget",#N/A,FALSE,"T-0298";"5 * bolag",#N/A,FALSE,"T-0298";"Unibank, utfall alla",#N/A,FALSE,"T-0298";#N/A,#N/A,FALSE,"Koncernskulder";#N/A,#N/A,FALSE,"Koncernfakturering"}</definedName>
    <definedName name="qe" localSheetId="35" hidden="1">{"5 * utfall + budget",#N/A,FALSE,"T-0298";"5 * bolag",#N/A,FALSE,"T-0298";"Unibank, utfall alla",#N/A,FALSE,"T-0298";#N/A,#N/A,FALSE,"Koncernskulder";#N/A,#N/A,FALSE,"Koncernfakturering"}</definedName>
    <definedName name="qe" localSheetId="34" hidden="1">{"5 * utfall + budget",#N/A,FALSE,"T-0298";"5 * bolag",#N/A,FALSE,"T-0298";"Unibank, utfall alla",#N/A,FALSE,"T-0298";#N/A,#N/A,FALSE,"Koncernskulder";#N/A,#N/A,FALSE,"Koncernfakturering"}</definedName>
    <definedName name="qe" localSheetId="31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27" hidden="1">{"5 * utfall + budget",#N/A,FALSE,"T-0298";"5 * bolag",#N/A,FALSE,"T-0298";"Unibank, utfall alla",#N/A,FALSE,"T-0298";#N/A,#N/A,FALSE,"Koncernskulder";#N/A,#N/A,FALSE,"Koncernfakturering"}</definedName>
    <definedName name="qe" localSheetId="37" hidden="1">{"5 * utfall + budget",#N/A,FALSE,"T-0298";"5 * bolag",#N/A,FALSE,"T-0298";"Unibank, utfall alla",#N/A,FALSE,"T-0298";#N/A,#N/A,FALSE,"Koncernskulder";#N/A,#N/A,FALSE,"Koncernfakturering"}</definedName>
    <definedName name="qe" localSheetId="58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55" hidden="1">{"5 * utfall + budget",#N/A,FALSE,"T-0298";"5 * bolag",#N/A,FALSE,"T-0298";"Unibank, utfall alla",#N/A,FALSE,"T-0298";#N/A,#N/A,FALSE,"Koncernskulder";#N/A,#N/A,FALSE,"Koncernfakturering"}</definedName>
    <definedName name="qe" localSheetId="57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46" hidden="1">{"5 * utfall + budget",#N/A,FALSE,"T-0298";"5 * bolag",#N/A,FALSE,"T-0298";"Unibank, utfall alla",#N/A,FALSE,"T-0298";#N/A,#N/A,FALSE,"Koncernskulder";#N/A,#N/A,FALSE,"Koncernfakturering"}</definedName>
    <definedName name="qe" localSheetId="42" hidden="1">{"5 * utfall + budget",#N/A,FALSE,"T-0298";"5 * bolag",#N/A,FALSE,"T-0298";"Unibank, utfall alla",#N/A,FALSE,"T-0298";#N/A,#N/A,FALSE,"Koncernskulder";#N/A,#N/A,FALSE,"Koncernfakturering"}</definedName>
    <definedName name="qe" localSheetId="10" hidden="1">{"5 * utfall + budget",#N/A,FALSE,"T-0298";"5 * bolag",#N/A,FALSE,"T-0298";"Unibank, utfall alla",#N/A,FALSE,"T-0298";#N/A,#N/A,FALSE,"Koncernskulder";#N/A,#N/A,FALSE,"Koncernfakturering"}</definedName>
    <definedName name="qe" localSheetId="12" hidden="1">{"5 * utfall + budget",#N/A,FALSE,"T-0298";"5 * bolag",#N/A,FALSE,"T-0298";"Unibank, utfall alla",#N/A,FALSE,"T-0298";#N/A,#N/A,FALSE,"Koncernskulder";#N/A,#N/A,FALSE,"Koncernfakturering"}</definedName>
    <definedName name="qe" localSheetId="13" hidden="1">{"5 * utfall + budget",#N/A,FALSE,"T-0298";"5 * bolag",#N/A,FALSE,"T-0298";"Unibank, utfall alla",#N/A,FALSE,"T-0298";#N/A,#N/A,FALSE,"Koncernskulder";#N/A,#N/A,FALSE,"Koncernfakturering"}</definedName>
    <definedName name="qe" localSheetId="11" hidden="1">{"5 * utfall + budget",#N/A,FALSE,"T-0298";"5 * bolag",#N/A,FALSE,"T-0298";"Unibank, utfall alla",#N/A,FALSE,"T-0298";#N/A,#N/A,FALSE,"Koncernskulder";#N/A,#N/A,FALSE,"Koncernfakturering"}</definedName>
    <definedName name="qe" localSheetId="40" hidden="1">{"5 * utfall + budget",#N/A,FALSE,"T-0298";"5 * bolag",#N/A,FALSE,"T-0298";"Unibank, utfall alla",#N/A,FALSE,"T-0298";#N/A,#N/A,FALSE,"Koncernskulder";#N/A,#N/A,FALSE,"Koncernfakturering"}</definedName>
    <definedName name="qe" localSheetId="36" hidden="1">{"5 * utfall + budget",#N/A,FALSE,"T-0298";"5 * bolag",#N/A,FALSE,"T-0298";"Unibank, utfall alla",#N/A,FALSE,"T-0298";#N/A,#N/A,FALSE,"Koncernskulder";#N/A,#N/A,FALSE,"Koncernfakturering"}</definedName>
    <definedName name="qe" localSheetId="19" hidden="1">{"5 * utfall + budget",#N/A,FALSE,"T-0298";"5 * bolag",#N/A,FALSE,"T-0298";"Unibank, utfall alla",#N/A,FALSE,"T-0298";#N/A,#N/A,FALSE,"Koncernskulder";#N/A,#N/A,FALSE,"Koncernfakturering"}</definedName>
    <definedName name="qe" localSheetId="20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41">#REF!</definedName>
    <definedName name="Quarterly" localSheetId="21">#REF!</definedName>
    <definedName name="Quarterly" localSheetId="15">#REF!</definedName>
    <definedName name="Quarterly" localSheetId="35">#REF!</definedName>
    <definedName name="Quarterly" localSheetId="34">#REF!</definedName>
    <definedName name="Quarterly" localSheetId="54">#REF!</definedName>
    <definedName name="Quarterly" localSheetId="27">#REF!</definedName>
    <definedName name="Quarterly" localSheetId="37">#REF!</definedName>
    <definedName name="Quarterly" localSheetId="58">#REF!</definedName>
    <definedName name="Quarterly" localSheetId="5">#REF!</definedName>
    <definedName name="Quarterly" localSheetId="6">#REF!</definedName>
    <definedName name="Quarterly" localSheetId="55">#REF!</definedName>
    <definedName name="Quarterly" localSheetId="57">#REF!</definedName>
    <definedName name="Quarterly" localSheetId="8">#REF!</definedName>
    <definedName name="Quarterly" localSheetId="9">#REF!</definedName>
    <definedName name="Quarterly" localSheetId="7">#REF!</definedName>
    <definedName name="Quarterly" localSheetId="10">#REF!</definedName>
    <definedName name="Quarterly" localSheetId="12">#REF!</definedName>
    <definedName name="Quarterly" localSheetId="13">#REF!</definedName>
    <definedName name="Quarterly" localSheetId="11">#REF!</definedName>
    <definedName name="Quarterly" localSheetId="36">#REF!</definedName>
    <definedName name="Quarterly" localSheetId="19">#REF!</definedName>
    <definedName name="Quarterly">#REF!</definedName>
    <definedName name="Rapport" localSheetId="41">#REF!</definedName>
    <definedName name="Rapport" localSheetId="21">#REF!</definedName>
    <definedName name="Rapport" localSheetId="15">#REF!</definedName>
    <definedName name="Rapport" localSheetId="35">#REF!</definedName>
    <definedName name="Rapport" localSheetId="34">#REF!</definedName>
    <definedName name="Rapport" localSheetId="31">#REF!</definedName>
    <definedName name="Rapport" localSheetId="54">#REF!</definedName>
    <definedName name="Rapport" localSheetId="27">#REF!</definedName>
    <definedName name="Rapport" localSheetId="37">#REF!</definedName>
    <definedName name="Rapport" localSheetId="58">#REF!</definedName>
    <definedName name="Rapport" localSheetId="5">#REF!</definedName>
    <definedName name="Rapport" localSheetId="6">#REF!</definedName>
    <definedName name="Rapport" localSheetId="55">#REF!</definedName>
    <definedName name="Rapport" localSheetId="57">#REF!</definedName>
    <definedName name="Rapport" localSheetId="8">#REF!</definedName>
    <definedName name="Rapport" localSheetId="9">#REF!</definedName>
    <definedName name="Rapport" localSheetId="7">#REF!</definedName>
    <definedName name="Rapport" localSheetId="10">#REF!</definedName>
    <definedName name="Rapport" localSheetId="12">#REF!</definedName>
    <definedName name="Rapport" localSheetId="13">#REF!</definedName>
    <definedName name="Rapport" localSheetId="11">#REF!</definedName>
    <definedName name="Rapport" localSheetId="36">#REF!</definedName>
    <definedName name="Rapport" localSheetId="19">#REF!</definedName>
    <definedName name="Rapport">#REF!</definedName>
    <definedName name="Ratios" localSheetId="41">#REF!</definedName>
    <definedName name="Ratios" localSheetId="21">#REF!</definedName>
    <definedName name="Ratios" localSheetId="15">#REF!</definedName>
    <definedName name="Ratios" localSheetId="35">#REF!</definedName>
    <definedName name="Ratios" localSheetId="34">#REF!</definedName>
    <definedName name="Ratios" localSheetId="54">#REF!</definedName>
    <definedName name="Ratios" localSheetId="27">#REF!</definedName>
    <definedName name="Ratios" localSheetId="37">#REF!</definedName>
    <definedName name="Ratios" localSheetId="58">#REF!</definedName>
    <definedName name="Ratios" localSheetId="5">#REF!</definedName>
    <definedName name="Ratios" localSheetId="6">#REF!</definedName>
    <definedName name="Ratios" localSheetId="55">#REF!</definedName>
    <definedName name="Ratios" localSheetId="57">#REF!</definedName>
    <definedName name="Ratios" localSheetId="8">#REF!</definedName>
    <definedName name="Ratios" localSheetId="9">#REF!</definedName>
    <definedName name="Ratios" localSheetId="7">#REF!</definedName>
    <definedName name="Ratios" localSheetId="10">#REF!</definedName>
    <definedName name="Ratios" localSheetId="12">#REF!</definedName>
    <definedName name="Ratios" localSheetId="13">#REF!</definedName>
    <definedName name="Ratios" localSheetId="11">#REF!</definedName>
    <definedName name="Ratios" localSheetId="36">#REF!</definedName>
    <definedName name="Ratios" localSheetId="19">#REF!</definedName>
    <definedName name="Ratios">#REF!</definedName>
    <definedName name="RBother" localSheetId="41">#REF!</definedName>
    <definedName name="RBother" localSheetId="21">#REF!</definedName>
    <definedName name="RBother" localSheetId="15">#REF!</definedName>
    <definedName name="RBother" localSheetId="35">#REF!</definedName>
    <definedName name="RBother" localSheetId="34">#REF!</definedName>
    <definedName name="RBother" localSheetId="54">#REF!</definedName>
    <definedName name="RBother" localSheetId="27">#REF!</definedName>
    <definedName name="RBother" localSheetId="37">#REF!</definedName>
    <definedName name="RBother" localSheetId="58">#REF!</definedName>
    <definedName name="RBother" localSheetId="5">#REF!</definedName>
    <definedName name="RBother" localSheetId="6">#REF!</definedName>
    <definedName name="RBother" localSheetId="55">#REF!</definedName>
    <definedName name="RBother" localSheetId="57">#REF!</definedName>
    <definedName name="RBother" localSheetId="8">#REF!</definedName>
    <definedName name="RBother" localSheetId="9">#REF!</definedName>
    <definedName name="RBother" localSheetId="7">#REF!</definedName>
    <definedName name="RBother" localSheetId="10">#REF!</definedName>
    <definedName name="RBother" localSheetId="12">#REF!</definedName>
    <definedName name="RBother" localSheetId="13">#REF!</definedName>
    <definedName name="RBother" localSheetId="11">#REF!</definedName>
    <definedName name="RBother" localSheetId="36">#REF!</definedName>
    <definedName name="RBother" localSheetId="19">#REF!</definedName>
    <definedName name="RBother">#REF!</definedName>
    <definedName name="RBother2" localSheetId="41">#REF!</definedName>
    <definedName name="RBother2" localSheetId="21">#REF!</definedName>
    <definedName name="RBother2" localSheetId="15">#REF!</definedName>
    <definedName name="RBother2" localSheetId="35">#REF!</definedName>
    <definedName name="RBother2" localSheetId="34">#REF!</definedName>
    <definedName name="RBother2" localSheetId="54">#REF!</definedName>
    <definedName name="RBother2" localSheetId="27">#REF!</definedName>
    <definedName name="RBother2" localSheetId="37">#REF!</definedName>
    <definedName name="RBother2" localSheetId="58">#REF!</definedName>
    <definedName name="RBother2" localSheetId="5">#REF!</definedName>
    <definedName name="RBother2" localSheetId="6">#REF!</definedName>
    <definedName name="RBother2" localSheetId="55">#REF!</definedName>
    <definedName name="RBother2" localSheetId="57">#REF!</definedName>
    <definedName name="RBother2" localSheetId="8">#REF!</definedName>
    <definedName name="RBother2" localSheetId="9">#REF!</definedName>
    <definedName name="RBother2" localSheetId="7">#REF!</definedName>
    <definedName name="RBother2" localSheetId="10">#REF!</definedName>
    <definedName name="RBother2" localSheetId="12">#REF!</definedName>
    <definedName name="RBother2" localSheetId="13">#REF!</definedName>
    <definedName name="RBother2" localSheetId="11">#REF!</definedName>
    <definedName name="RBother2" localSheetId="36">#REF!</definedName>
    <definedName name="RBother2" localSheetId="19">#REF!</definedName>
    <definedName name="RBother2">#REF!</definedName>
    <definedName name="reconciliation" localSheetId="41">#REF!</definedName>
    <definedName name="reconciliation" localSheetId="21">#REF!</definedName>
    <definedName name="reconciliation" localSheetId="15">#REF!</definedName>
    <definedName name="reconciliation" localSheetId="35">#REF!</definedName>
    <definedName name="reconciliation" localSheetId="34">#REF!</definedName>
    <definedName name="reconciliation" localSheetId="54">#REF!</definedName>
    <definedName name="reconciliation" localSheetId="27">#REF!</definedName>
    <definedName name="reconciliation" localSheetId="37">#REF!</definedName>
    <definedName name="reconciliation" localSheetId="58">#REF!</definedName>
    <definedName name="reconciliation" localSheetId="5">#REF!</definedName>
    <definedName name="reconciliation" localSheetId="6">#REF!</definedName>
    <definedName name="reconciliation" localSheetId="55">#REF!</definedName>
    <definedName name="reconciliation" localSheetId="57">#REF!</definedName>
    <definedName name="reconciliation" localSheetId="8">#REF!</definedName>
    <definedName name="reconciliation" localSheetId="9">#REF!</definedName>
    <definedName name="reconciliation" localSheetId="7">#REF!</definedName>
    <definedName name="reconciliation" localSheetId="10">#REF!</definedName>
    <definedName name="reconciliation" localSheetId="12">#REF!</definedName>
    <definedName name="reconciliation" localSheetId="13">#REF!</definedName>
    <definedName name="reconciliation" localSheetId="11">#REF!</definedName>
    <definedName name="reconciliation" localSheetId="36">#REF!</definedName>
    <definedName name="reconciliation" localSheetId="19">#REF!</definedName>
    <definedName name="reconciliation">#REF!</definedName>
    <definedName name="Region" localSheetId="41">OFFSET([17]Chart!$X$11,1,0,COUNTA([17]Chart!$X$11:$X$38)-1,1)</definedName>
    <definedName name="Region" localSheetId="31">OFFSET([18]Chart!$X$11,1,0,COUNTA([18]Chart!$X$11:$X$38)-1,1)</definedName>
    <definedName name="Region" localSheetId="54">OFFSET([18]Chart!$X$11,1,0,COUNTA([18]Chart!$X$11:$X$38)-1,1)</definedName>
    <definedName name="Region" localSheetId="37">OFFSET([19]Chart!$X$11,1,0,COUNTA([19]Chart!$X$11:$X$38)-1,1)</definedName>
    <definedName name="Region" localSheetId="58">OFFSET([20]Chart!$X$11,1,0,COUNTA([20]Chart!$X$11:$X$38)-1,1)</definedName>
    <definedName name="Region" localSheetId="55">OFFSET([19]Chart!$X$11,1,0,COUNTA([19]Chart!$X$11:$X$38)-1,1)</definedName>
    <definedName name="Region" localSheetId="57">OFFSET([18]Chart!$X$11,1,0,COUNTA([18]Chart!$X$11:$X$38)-1,1)</definedName>
    <definedName name="Region" localSheetId="8">OFFSET([21]Chart!$X$11,1,0,COUNTA([21]Chart!$X$11:$X$38)-1,1)</definedName>
    <definedName name="Region" localSheetId="9">OFFSET([21]Chart!$X$11,1,0,COUNTA([21]Chart!$X$11:$X$38)-1,1)</definedName>
    <definedName name="Region" localSheetId="7">OFFSET([21]Chart!$X$11,1,0,COUNTA([21]Chart!$X$11:$X$38)-1,1)</definedName>
    <definedName name="Region" localSheetId="36">OFFSET([19]Chart!$X$11,1,0,COUNTA([19]Chart!$X$11:$X$38)-1,1)</definedName>
    <definedName name="Region">OFFSET([17]Chart!$X$11,1,0,COUNTA([17]Chart!$X$11:$X$38)-1,1)</definedName>
    <definedName name="Regionlosses" localSheetId="41">OFFSET([17]Chart!$Y$11,1,0,COUNTA([17]Chart!$Y$11:$Y$38)-1,1)</definedName>
    <definedName name="Regionlosses" localSheetId="31">OFFSET([18]Chart!$Y$11,1,0,COUNTA([18]Chart!$Y$11:$Y$38)-1,1)</definedName>
    <definedName name="Regionlosses" localSheetId="54">OFFSET([18]Chart!$Y$11,1,0,COUNTA([18]Chart!$Y$11:$Y$38)-1,1)</definedName>
    <definedName name="Regionlosses" localSheetId="37">OFFSET([19]Chart!$Y$11,1,0,COUNTA([19]Chart!$Y$11:$Y$38)-1,1)</definedName>
    <definedName name="Regionlosses" localSheetId="58">OFFSET([20]Chart!$Y$11,1,0,COUNTA([20]Chart!$Y$11:$Y$38)-1,1)</definedName>
    <definedName name="Regionlosses" localSheetId="55">OFFSET([19]Chart!$Y$11,1,0,COUNTA([19]Chart!$Y$11:$Y$38)-1,1)</definedName>
    <definedName name="Regionlosses" localSheetId="57">OFFSET([18]Chart!$Y$11,1,0,COUNTA([18]Chart!$Y$11:$Y$38)-1,1)</definedName>
    <definedName name="Regionlosses" localSheetId="8">OFFSET([21]Chart!$Y$11,1,0,COUNTA([21]Chart!$Y$11:$Y$38)-1,1)</definedName>
    <definedName name="Regionlosses" localSheetId="9">OFFSET([21]Chart!$Y$11,1,0,COUNTA([21]Chart!$Y$11:$Y$38)-1,1)</definedName>
    <definedName name="Regionlosses" localSheetId="7">OFFSET([21]Chart!$Y$11,1,0,COUNTA([21]Chart!$Y$11:$Y$38)-1,1)</definedName>
    <definedName name="Regionlosses" localSheetId="36">OFFSET([19]Chart!$Y$11,1,0,COUNTA([19]Chart!$Y$11:$Y$38)-1,1)</definedName>
    <definedName name="Regionlosses">OFFSET([17]Chart!$Y$11,1,0,COUNTA([17]Chart!$Y$11:$Y$38)-1,1)</definedName>
    <definedName name="retail" localSheetId="41">#REF!</definedName>
    <definedName name="retail" localSheetId="21">#REF!</definedName>
    <definedName name="retail" localSheetId="15">#REF!</definedName>
    <definedName name="retail" localSheetId="35">#REF!</definedName>
    <definedName name="retail" localSheetId="34">#REF!</definedName>
    <definedName name="retail" localSheetId="54">#REF!</definedName>
    <definedName name="retail" localSheetId="27">#REF!</definedName>
    <definedName name="retail" localSheetId="37">#REF!</definedName>
    <definedName name="retail" localSheetId="58">#REF!</definedName>
    <definedName name="retail" localSheetId="5">#REF!</definedName>
    <definedName name="retail" localSheetId="6">#REF!</definedName>
    <definedName name="retail" localSheetId="55">#REF!</definedName>
    <definedName name="retail" localSheetId="57">#REF!</definedName>
    <definedName name="retail" localSheetId="8">#REF!</definedName>
    <definedName name="retail" localSheetId="9">#REF!</definedName>
    <definedName name="retail" localSheetId="7">#REF!</definedName>
    <definedName name="retail" localSheetId="10">#REF!</definedName>
    <definedName name="retail" localSheetId="12">#REF!</definedName>
    <definedName name="retail" localSheetId="13">#REF!</definedName>
    <definedName name="retail" localSheetId="11">#REF!</definedName>
    <definedName name="retail" localSheetId="36">#REF!</definedName>
    <definedName name="retail" localSheetId="19">#REF!</definedName>
    <definedName name="retail">#REF!</definedName>
    <definedName name="retail1" localSheetId="41">#REF!</definedName>
    <definedName name="retail1" localSheetId="21">#REF!</definedName>
    <definedName name="retail1" localSheetId="15">#REF!</definedName>
    <definedName name="retail1" localSheetId="35">#REF!</definedName>
    <definedName name="retail1" localSheetId="34">#REF!</definedName>
    <definedName name="retail1" localSheetId="54">#REF!</definedName>
    <definedName name="retail1" localSheetId="27">#REF!</definedName>
    <definedName name="retail1" localSheetId="37">#REF!</definedName>
    <definedName name="retail1" localSheetId="58">#REF!</definedName>
    <definedName name="retail1" localSheetId="5">#REF!</definedName>
    <definedName name="retail1" localSheetId="6">#REF!</definedName>
    <definedName name="retail1" localSheetId="55">#REF!</definedName>
    <definedName name="retail1" localSheetId="57">#REF!</definedName>
    <definedName name="retail1" localSheetId="8">#REF!</definedName>
    <definedName name="retail1" localSheetId="9">#REF!</definedName>
    <definedName name="retail1" localSheetId="7">#REF!</definedName>
    <definedName name="retail1" localSheetId="10">#REF!</definedName>
    <definedName name="retail1" localSheetId="12">#REF!</definedName>
    <definedName name="retail1" localSheetId="13">#REF!</definedName>
    <definedName name="retail1" localSheetId="11">#REF!</definedName>
    <definedName name="retail1" localSheetId="36">#REF!</definedName>
    <definedName name="retail1" localSheetId="19">#REF!</definedName>
    <definedName name="retail1">#REF!</definedName>
    <definedName name="RetailKeyFig" localSheetId="41">#REF!</definedName>
    <definedName name="RetailKeyFig" localSheetId="21">#REF!</definedName>
    <definedName name="RetailKeyFig" localSheetId="15">#REF!</definedName>
    <definedName name="RetailKeyFig" localSheetId="35">#REF!</definedName>
    <definedName name="RetailKeyFig" localSheetId="34">#REF!</definedName>
    <definedName name="RetailKeyFig" localSheetId="54">#REF!</definedName>
    <definedName name="RetailKeyFig" localSheetId="27">#REF!</definedName>
    <definedName name="RetailKeyFig" localSheetId="37">#REF!</definedName>
    <definedName name="RetailKeyFig" localSheetId="58">#REF!</definedName>
    <definedName name="RetailKeyFig" localSheetId="5">#REF!</definedName>
    <definedName name="RetailKeyFig" localSheetId="6">#REF!</definedName>
    <definedName name="RetailKeyFig" localSheetId="55">#REF!</definedName>
    <definedName name="RetailKeyFig" localSheetId="57">#REF!</definedName>
    <definedName name="RetailKeyFig" localSheetId="8">#REF!</definedName>
    <definedName name="RetailKeyFig" localSheetId="9">#REF!</definedName>
    <definedName name="RetailKeyFig" localSheetId="7">#REF!</definedName>
    <definedName name="RetailKeyFig" localSheetId="10">#REF!</definedName>
    <definedName name="RetailKeyFig" localSheetId="12">#REF!</definedName>
    <definedName name="RetailKeyFig" localSheetId="13">#REF!</definedName>
    <definedName name="RetailKeyFig" localSheetId="11">#REF!</definedName>
    <definedName name="RetailKeyFig" localSheetId="36">#REF!</definedName>
    <definedName name="RetailKeyFig" localSheetId="19">#REF!</definedName>
    <definedName name="RetailKeyFig">#REF!</definedName>
    <definedName name="RetailOP" localSheetId="41">#REF!</definedName>
    <definedName name="RetailOP" localSheetId="21">#REF!</definedName>
    <definedName name="RetailOP" localSheetId="15">#REF!</definedName>
    <definedName name="RetailOP" localSheetId="35">#REF!</definedName>
    <definedName name="RetailOP" localSheetId="34">#REF!</definedName>
    <definedName name="RetailOP" localSheetId="54">#REF!</definedName>
    <definedName name="RetailOP" localSheetId="27">#REF!</definedName>
    <definedName name="RetailOP" localSheetId="37">#REF!</definedName>
    <definedName name="RetailOP" localSheetId="58">#REF!</definedName>
    <definedName name="RetailOP" localSheetId="5">#REF!</definedName>
    <definedName name="RetailOP" localSheetId="6">#REF!</definedName>
    <definedName name="RetailOP" localSheetId="55">#REF!</definedName>
    <definedName name="RetailOP" localSheetId="57">#REF!</definedName>
    <definedName name="RetailOP" localSheetId="8">#REF!</definedName>
    <definedName name="RetailOP" localSheetId="9">#REF!</definedName>
    <definedName name="RetailOP" localSheetId="7">#REF!</definedName>
    <definedName name="RetailOP" localSheetId="10">#REF!</definedName>
    <definedName name="RetailOP" localSheetId="12">#REF!</definedName>
    <definedName name="RetailOP" localSheetId="13">#REF!</definedName>
    <definedName name="RetailOP" localSheetId="11">#REF!</definedName>
    <definedName name="RetailOP" localSheetId="36">#REF!</definedName>
    <definedName name="RetailOP" localSheetId="19">#REF!</definedName>
    <definedName name="RetailOP">#REF!</definedName>
    <definedName name="RetailVol" localSheetId="41">#REF!</definedName>
    <definedName name="RetailVol" localSheetId="21">#REF!</definedName>
    <definedName name="RetailVol" localSheetId="15">#REF!</definedName>
    <definedName name="RetailVol" localSheetId="35">#REF!</definedName>
    <definedName name="RetailVol" localSheetId="34">#REF!</definedName>
    <definedName name="RetailVol" localSheetId="54">#REF!</definedName>
    <definedName name="RetailVol" localSheetId="27">#REF!</definedName>
    <definedName name="RetailVol" localSheetId="37">#REF!</definedName>
    <definedName name="RetailVol" localSheetId="58">#REF!</definedName>
    <definedName name="RetailVol" localSheetId="5">#REF!</definedName>
    <definedName name="RetailVol" localSheetId="6">#REF!</definedName>
    <definedName name="RetailVol" localSheetId="55">#REF!</definedName>
    <definedName name="RetailVol" localSheetId="57">#REF!</definedName>
    <definedName name="RetailVol" localSheetId="8">#REF!</definedName>
    <definedName name="RetailVol" localSheetId="9">#REF!</definedName>
    <definedName name="RetailVol" localSheetId="7">#REF!</definedName>
    <definedName name="RetailVol" localSheetId="10">#REF!</definedName>
    <definedName name="RetailVol" localSheetId="12">#REF!</definedName>
    <definedName name="RetailVol" localSheetId="13">#REF!</definedName>
    <definedName name="RetailVol" localSheetId="11">#REF!</definedName>
    <definedName name="RetailVol" localSheetId="36">#REF!</definedName>
    <definedName name="RetailVol" localSheetId="19">#REF!</definedName>
    <definedName name="RetailVol">#REF!</definedName>
    <definedName name="sam" localSheetId="41">#REF!</definedName>
    <definedName name="sam" localSheetId="21">#REF!</definedName>
    <definedName name="sam" localSheetId="15">#REF!</definedName>
    <definedName name="sam" localSheetId="35">#REF!</definedName>
    <definedName name="sam" localSheetId="34">#REF!</definedName>
    <definedName name="sam" localSheetId="54">#REF!</definedName>
    <definedName name="sam" localSheetId="27">#REF!</definedName>
    <definedName name="sam" localSheetId="37">#REF!</definedName>
    <definedName name="sam" localSheetId="58">#REF!</definedName>
    <definedName name="sam" localSheetId="5">#REF!</definedName>
    <definedName name="sam" localSheetId="6">#REF!</definedName>
    <definedName name="sam" localSheetId="55">#REF!</definedName>
    <definedName name="sam" localSheetId="57">#REF!</definedName>
    <definedName name="sam" localSheetId="8">#REF!</definedName>
    <definedName name="sam" localSheetId="9">#REF!</definedName>
    <definedName name="sam" localSheetId="7">#REF!</definedName>
    <definedName name="sam" localSheetId="10">#REF!</definedName>
    <definedName name="sam" localSheetId="12">#REF!</definedName>
    <definedName name="sam" localSheetId="13">#REF!</definedName>
    <definedName name="sam" localSheetId="11">#REF!</definedName>
    <definedName name="sam" localSheetId="36">#REF!</definedName>
    <definedName name="sam" localSheetId="19">#REF!</definedName>
    <definedName name="sam">#REF!</definedName>
    <definedName name="samlet" localSheetId="41">#REF!</definedName>
    <definedName name="samlet" localSheetId="21">#REF!</definedName>
    <definedName name="samlet" localSheetId="15">#REF!</definedName>
    <definedName name="samlet" localSheetId="35">#REF!</definedName>
    <definedName name="samlet" localSheetId="34">#REF!</definedName>
    <definedName name="samlet" localSheetId="54">#REF!</definedName>
    <definedName name="samlet" localSheetId="27">#REF!</definedName>
    <definedName name="samlet" localSheetId="37">#REF!</definedName>
    <definedName name="samlet" localSheetId="58">#REF!</definedName>
    <definedName name="samlet" localSheetId="5">#REF!</definedName>
    <definedName name="samlet" localSheetId="6">#REF!</definedName>
    <definedName name="samlet" localSheetId="55">#REF!</definedName>
    <definedName name="samlet" localSheetId="57">#REF!</definedName>
    <definedName name="samlet" localSheetId="8">#REF!</definedName>
    <definedName name="samlet" localSheetId="9">#REF!</definedName>
    <definedName name="samlet" localSheetId="7">#REF!</definedName>
    <definedName name="samlet" localSheetId="10">#REF!</definedName>
    <definedName name="samlet" localSheetId="12">#REF!</definedName>
    <definedName name="samlet" localSheetId="13">#REF!</definedName>
    <definedName name="samlet" localSheetId="11">#REF!</definedName>
    <definedName name="samlet" localSheetId="36">#REF!</definedName>
    <definedName name="samlet" localSheetId="19">#REF!</definedName>
    <definedName name="samlet">#REF!</definedName>
    <definedName name="samlet2" localSheetId="41">#REF!</definedName>
    <definedName name="samlet2" localSheetId="21">#REF!</definedName>
    <definedName name="samlet2" localSheetId="15">#REF!</definedName>
    <definedName name="samlet2" localSheetId="35">#REF!</definedName>
    <definedName name="samlet2" localSheetId="34">#REF!</definedName>
    <definedName name="samlet2" localSheetId="54">#REF!</definedName>
    <definedName name="samlet2" localSheetId="27">#REF!</definedName>
    <definedName name="samlet2" localSheetId="37">#REF!</definedName>
    <definedName name="samlet2" localSheetId="58">#REF!</definedName>
    <definedName name="samlet2" localSheetId="5">#REF!</definedName>
    <definedName name="samlet2" localSheetId="6">#REF!</definedName>
    <definedName name="samlet2" localSheetId="55">#REF!</definedName>
    <definedName name="samlet2" localSheetId="57">#REF!</definedName>
    <definedName name="samlet2" localSheetId="8">#REF!</definedName>
    <definedName name="samlet2" localSheetId="9">#REF!</definedName>
    <definedName name="samlet2" localSheetId="7">#REF!</definedName>
    <definedName name="samlet2" localSheetId="10">#REF!</definedName>
    <definedName name="samlet2" localSheetId="12">#REF!</definedName>
    <definedName name="samlet2" localSheetId="13">#REF!</definedName>
    <definedName name="samlet2" localSheetId="11">#REF!</definedName>
    <definedName name="samlet2" localSheetId="36">#REF!</definedName>
    <definedName name="samlet2" localSheetId="19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41">#REF!</definedName>
    <definedName name="SAPCrosstab1" localSheetId="21">#REF!</definedName>
    <definedName name="SAPCrosstab1" localSheetId="15">#REF!</definedName>
    <definedName name="SAPCrosstab1" localSheetId="35">'Credit portfolio by BU Q2 '!#REF!</definedName>
    <definedName name="SAPCrosstab1" localSheetId="34">'Credit portfolio by BU Q3'!#REF!</definedName>
    <definedName name="SAPCrosstab1" localSheetId="31">#REF!</definedName>
    <definedName name="SAPCrosstab1" localSheetId="54">#REF!</definedName>
    <definedName name="SAPCrosstab1" localSheetId="27">#REF!</definedName>
    <definedName name="SAPCrosstab1" localSheetId="37">#REF!</definedName>
    <definedName name="SAPCrosstab1" localSheetId="58">#REF!</definedName>
    <definedName name="SAPCrosstab1" localSheetId="5">#REF!</definedName>
    <definedName name="SAPCrosstab1" localSheetId="6">#REF!</definedName>
    <definedName name="SAPCrosstab1" localSheetId="55">#REF!</definedName>
    <definedName name="SAPCrosstab1" localSheetId="57">#REF!</definedName>
    <definedName name="SAPCrosstab1" localSheetId="8">#REF!</definedName>
    <definedName name="SAPCrosstab1" localSheetId="9">#REF!</definedName>
    <definedName name="SAPCrosstab1" localSheetId="7">#REF!</definedName>
    <definedName name="SAPCrosstab1" localSheetId="10">#REF!</definedName>
    <definedName name="SAPCrosstab1" localSheetId="12">#REF!</definedName>
    <definedName name="SAPCrosstab1" localSheetId="13">#REF!</definedName>
    <definedName name="SAPCrosstab1" localSheetId="11">#REF!</definedName>
    <definedName name="SAPCrosstab1" localSheetId="36">#REF!</definedName>
    <definedName name="SAPCrosstab1" localSheetId="19">#REF!</definedName>
    <definedName name="SAPCrosstab1">#REF!</definedName>
    <definedName name="SE_EURO_V" localSheetId="41">[48]Sheet1!$C$15</definedName>
    <definedName name="SE_EURO_V" localSheetId="54">[49]Sheet1!$C$15</definedName>
    <definedName name="SE_EURO_V" localSheetId="37">[49]Sheet1!$C$15</definedName>
    <definedName name="SE_EURO_V" localSheetId="38">[49]Sheet1!$C$15</definedName>
    <definedName name="SE_EURO_V" localSheetId="58">[50]Sheet1!$C$15</definedName>
    <definedName name="SE_EURO_V" localSheetId="32">[49]Sheet1!$C$15</definedName>
    <definedName name="SE_EURO_V" localSheetId="55">[51]Sheet1!$C$15</definedName>
    <definedName name="SE_EURO_V" localSheetId="57">[49]Sheet1!$C$15</definedName>
    <definedName name="SE_EURO_V" localSheetId="8">[52]Sheet1!$C$15</definedName>
    <definedName name="SE_EURO_V" localSheetId="9">[52]Sheet1!$C$15</definedName>
    <definedName name="SE_EURO_V" localSheetId="7">[52]Sheet1!$C$15</definedName>
    <definedName name="SE_EURO_V" localSheetId="36">[49]Sheet1!$C$15</definedName>
    <definedName name="SE_EURO_V">[48]Sheet1!$C$15</definedName>
    <definedName name="SE_SEK_V" localSheetId="41">[43]Sheet1!$C$23</definedName>
    <definedName name="SE_SEK_V" localSheetId="54">[44]Sheet1!$C$23</definedName>
    <definedName name="SE_SEK_V" localSheetId="37">[44]Sheet1!$C$23</definedName>
    <definedName name="SE_SEK_V" localSheetId="38">[44]Sheet1!$C$23</definedName>
    <definedName name="SE_SEK_V" localSheetId="58">[45]Sheet1!$C$23</definedName>
    <definedName name="SE_SEK_V" localSheetId="32">[44]Sheet1!$C$23</definedName>
    <definedName name="SE_SEK_V" localSheetId="55">[46]Sheet1!$C$23</definedName>
    <definedName name="SE_SEK_V" localSheetId="57">[44]Sheet1!$C$23</definedName>
    <definedName name="SE_SEK_V" localSheetId="8">[47]Sheet1!$C$23</definedName>
    <definedName name="SE_SEK_V" localSheetId="9">[47]Sheet1!$C$23</definedName>
    <definedName name="SE_SEK_V" localSheetId="7">[47]Sheet1!$C$23</definedName>
    <definedName name="SE_SEK_V" localSheetId="36">[44]Sheet1!$C$23</definedName>
    <definedName name="SE_SEK_V">[43]Sheet1!$C$23</definedName>
    <definedName name="segments" localSheetId="41">#REF!</definedName>
    <definedName name="segments" localSheetId="21">#REF!</definedName>
    <definedName name="segments" localSheetId="15">#REF!</definedName>
    <definedName name="segments" localSheetId="35">#REF!</definedName>
    <definedName name="segments" localSheetId="34">#REF!</definedName>
    <definedName name="segments" localSheetId="54">#REF!</definedName>
    <definedName name="segments" localSheetId="27">#REF!</definedName>
    <definedName name="segments" localSheetId="37">#REF!</definedName>
    <definedName name="segments" localSheetId="58">#REF!</definedName>
    <definedName name="segments" localSheetId="5">#REF!</definedName>
    <definedName name="segments" localSheetId="6">#REF!</definedName>
    <definedName name="segments" localSheetId="55">#REF!</definedName>
    <definedName name="segments" localSheetId="57">#REF!</definedName>
    <definedName name="segments" localSheetId="8">#REF!</definedName>
    <definedName name="segments" localSheetId="9">#REF!</definedName>
    <definedName name="segments" localSheetId="7">#REF!</definedName>
    <definedName name="segments" localSheetId="10">#REF!</definedName>
    <definedName name="segments" localSheetId="12">#REF!</definedName>
    <definedName name="segments" localSheetId="13">#REF!</definedName>
    <definedName name="segments" localSheetId="11">#REF!</definedName>
    <definedName name="segments" localSheetId="36">#REF!</definedName>
    <definedName name="segments" localSheetId="19">#REF!</definedName>
    <definedName name="segments">#REF!</definedName>
    <definedName name="SEK_1.kv." localSheetId="41">#REF!</definedName>
    <definedName name="SEK_1.kv." localSheetId="21">#REF!</definedName>
    <definedName name="SEK_1.kv." localSheetId="15">#REF!</definedName>
    <definedName name="SEK_1.kv." localSheetId="35">#REF!</definedName>
    <definedName name="SEK_1.kv." localSheetId="34">#REF!</definedName>
    <definedName name="SEK_1.kv." localSheetId="54">#REF!</definedName>
    <definedName name="SEK_1.kv." localSheetId="27">#REF!</definedName>
    <definedName name="SEK_1.kv." localSheetId="37">#REF!</definedName>
    <definedName name="SEK_1.kv." localSheetId="58">#REF!</definedName>
    <definedName name="SEK_1.kv." localSheetId="5">#REF!</definedName>
    <definedName name="SEK_1.kv." localSheetId="6">#REF!</definedName>
    <definedName name="SEK_1.kv." localSheetId="55">#REF!</definedName>
    <definedName name="SEK_1.kv." localSheetId="57">#REF!</definedName>
    <definedName name="SEK_1.kv." localSheetId="8">#REF!</definedName>
    <definedName name="SEK_1.kv." localSheetId="9">#REF!</definedName>
    <definedName name="SEK_1.kv." localSheetId="7">#REF!</definedName>
    <definedName name="SEK_1.kv." localSheetId="10">#REF!</definedName>
    <definedName name="SEK_1.kv." localSheetId="12">#REF!</definedName>
    <definedName name="SEK_1.kv." localSheetId="13">#REF!</definedName>
    <definedName name="SEK_1.kv." localSheetId="11">#REF!</definedName>
    <definedName name="SEK_1.kv." localSheetId="36">#REF!</definedName>
    <definedName name="SEK_1.kv." localSheetId="19">#REF!</definedName>
    <definedName name="SEK_1.kv.">#REF!</definedName>
    <definedName name="SEK_2.kv." localSheetId="41">#REF!</definedName>
    <definedName name="SEK_2.kv." localSheetId="21">#REF!</definedName>
    <definedName name="SEK_2.kv." localSheetId="15">#REF!</definedName>
    <definedName name="SEK_2.kv." localSheetId="35">#REF!</definedName>
    <definedName name="SEK_2.kv." localSheetId="34">#REF!</definedName>
    <definedName name="SEK_2.kv." localSheetId="54">#REF!</definedName>
    <definedName name="SEK_2.kv." localSheetId="27">#REF!</definedName>
    <definedName name="SEK_2.kv." localSheetId="37">#REF!</definedName>
    <definedName name="SEK_2.kv." localSheetId="58">#REF!</definedName>
    <definedName name="SEK_2.kv." localSheetId="5">#REF!</definedName>
    <definedName name="SEK_2.kv." localSheetId="6">#REF!</definedName>
    <definedName name="SEK_2.kv." localSheetId="55">#REF!</definedName>
    <definedName name="SEK_2.kv." localSheetId="57">#REF!</definedName>
    <definedName name="SEK_2.kv." localSheetId="8">#REF!</definedName>
    <definedName name="SEK_2.kv." localSheetId="9">#REF!</definedName>
    <definedName name="SEK_2.kv." localSheetId="7">#REF!</definedName>
    <definedName name="SEK_2.kv." localSheetId="10">#REF!</definedName>
    <definedName name="SEK_2.kv." localSheetId="12">#REF!</definedName>
    <definedName name="SEK_2.kv." localSheetId="13">#REF!</definedName>
    <definedName name="SEK_2.kv." localSheetId="11">#REF!</definedName>
    <definedName name="SEK_2.kv." localSheetId="36">#REF!</definedName>
    <definedName name="SEK_2.kv." localSheetId="19">#REF!</definedName>
    <definedName name="SEK_2.kv.">#REF!</definedName>
    <definedName name="SEK_3.kv." localSheetId="41">#REF!</definedName>
    <definedName name="SEK_3.kv." localSheetId="21">#REF!</definedName>
    <definedName name="SEK_3.kv." localSheetId="15">#REF!</definedName>
    <definedName name="SEK_3.kv." localSheetId="35">#REF!</definedName>
    <definedName name="SEK_3.kv." localSheetId="34">#REF!</definedName>
    <definedName name="SEK_3.kv." localSheetId="54">#REF!</definedName>
    <definedName name="SEK_3.kv." localSheetId="27">#REF!</definedName>
    <definedName name="SEK_3.kv." localSheetId="37">#REF!</definedName>
    <definedName name="SEK_3.kv." localSheetId="58">#REF!</definedName>
    <definedName name="SEK_3.kv." localSheetId="5">#REF!</definedName>
    <definedName name="SEK_3.kv." localSheetId="6">#REF!</definedName>
    <definedName name="SEK_3.kv." localSheetId="55">#REF!</definedName>
    <definedName name="SEK_3.kv." localSheetId="57">#REF!</definedName>
    <definedName name="SEK_3.kv." localSheetId="8">#REF!</definedName>
    <definedName name="SEK_3.kv." localSheetId="9">#REF!</definedName>
    <definedName name="SEK_3.kv." localSheetId="7">#REF!</definedName>
    <definedName name="SEK_3.kv." localSheetId="10">#REF!</definedName>
    <definedName name="SEK_3.kv." localSheetId="12">#REF!</definedName>
    <definedName name="SEK_3.kv." localSheetId="13">#REF!</definedName>
    <definedName name="SEK_3.kv." localSheetId="11">#REF!</definedName>
    <definedName name="SEK_3.kv." localSheetId="36">#REF!</definedName>
    <definedName name="SEK_3.kv." localSheetId="19">#REF!</definedName>
    <definedName name="SEK_3.kv.">#REF!</definedName>
    <definedName name="SEK_30.06." localSheetId="41">#REF!</definedName>
    <definedName name="SEK_30.06." localSheetId="21">#REF!</definedName>
    <definedName name="SEK_30.06." localSheetId="15">#REF!</definedName>
    <definedName name="SEK_30.06." localSheetId="35">#REF!</definedName>
    <definedName name="SEK_30.06." localSheetId="34">#REF!</definedName>
    <definedName name="SEK_30.06." localSheetId="54">#REF!</definedName>
    <definedName name="SEK_30.06." localSheetId="27">#REF!</definedName>
    <definedName name="SEK_30.06." localSheetId="37">#REF!</definedName>
    <definedName name="SEK_30.06." localSheetId="58">#REF!</definedName>
    <definedName name="SEK_30.06." localSheetId="5">#REF!</definedName>
    <definedName name="SEK_30.06." localSheetId="6">#REF!</definedName>
    <definedName name="SEK_30.06." localSheetId="55">#REF!</definedName>
    <definedName name="SEK_30.06." localSheetId="57">#REF!</definedName>
    <definedName name="SEK_30.06." localSheetId="8">#REF!</definedName>
    <definedName name="SEK_30.06." localSheetId="9">#REF!</definedName>
    <definedName name="SEK_30.06." localSheetId="7">#REF!</definedName>
    <definedName name="SEK_30.06." localSheetId="10">#REF!</definedName>
    <definedName name="SEK_30.06." localSheetId="12">#REF!</definedName>
    <definedName name="SEK_30.06." localSheetId="13">#REF!</definedName>
    <definedName name="SEK_30.06." localSheetId="11">#REF!</definedName>
    <definedName name="SEK_30.06." localSheetId="36">#REF!</definedName>
    <definedName name="SEK_30.06." localSheetId="19">#REF!</definedName>
    <definedName name="SEK_30.06.">#REF!</definedName>
    <definedName name="SEK_30.09." localSheetId="41">#REF!</definedName>
    <definedName name="SEK_30.09." localSheetId="21">#REF!</definedName>
    <definedName name="SEK_30.09." localSheetId="15">#REF!</definedName>
    <definedName name="SEK_30.09." localSheetId="35">#REF!</definedName>
    <definedName name="SEK_30.09." localSheetId="34">#REF!</definedName>
    <definedName name="SEK_30.09." localSheetId="54">#REF!</definedName>
    <definedName name="SEK_30.09." localSheetId="27">#REF!</definedName>
    <definedName name="SEK_30.09." localSheetId="37">#REF!</definedName>
    <definedName name="SEK_30.09." localSheetId="58">#REF!</definedName>
    <definedName name="SEK_30.09." localSheetId="5">#REF!</definedName>
    <definedName name="SEK_30.09." localSheetId="6">#REF!</definedName>
    <definedName name="SEK_30.09." localSheetId="55">#REF!</definedName>
    <definedName name="SEK_30.09." localSheetId="57">#REF!</definedName>
    <definedName name="SEK_30.09." localSheetId="8">#REF!</definedName>
    <definedName name="SEK_30.09." localSheetId="9">#REF!</definedName>
    <definedName name="SEK_30.09." localSheetId="7">#REF!</definedName>
    <definedName name="SEK_30.09." localSheetId="10">#REF!</definedName>
    <definedName name="SEK_30.09." localSheetId="12">#REF!</definedName>
    <definedName name="SEK_30.09." localSheetId="13">#REF!</definedName>
    <definedName name="SEK_30.09." localSheetId="11">#REF!</definedName>
    <definedName name="SEK_30.09." localSheetId="36">#REF!</definedName>
    <definedName name="SEK_30.09." localSheetId="19">#REF!</definedName>
    <definedName name="SEK_30.09.">#REF!</definedName>
    <definedName name="SEK_31.03." localSheetId="41">#REF!</definedName>
    <definedName name="SEK_31.03." localSheetId="21">#REF!</definedName>
    <definedName name="SEK_31.03." localSheetId="15">#REF!</definedName>
    <definedName name="SEK_31.03." localSheetId="35">#REF!</definedName>
    <definedName name="SEK_31.03." localSheetId="34">#REF!</definedName>
    <definedName name="SEK_31.03." localSheetId="54">#REF!</definedName>
    <definedName name="SEK_31.03." localSheetId="27">#REF!</definedName>
    <definedName name="SEK_31.03." localSheetId="37">#REF!</definedName>
    <definedName name="SEK_31.03." localSheetId="58">#REF!</definedName>
    <definedName name="SEK_31.03." localSheetId="5">#REF!</definedName>
    <definedName name="SEK_31.03." localSheetId="6">#REF!</definedName>
    <definedName name="SEK_31.03." localSheetId="55">#REF!</definedName>
    <definedName name="SEK_31.03." localSheetId="57">#REF!</definedName>
    <definedName name="SEK_31.03." localSheetId="8">#REF!</definedName>
    <definedName name="SEK_31.03." localSheetId="9">#REF!</definedName>
    <definedName name="SEK_31.03." localSheetId="7">#REF!</definedName>
    <definedName name="SEK_31.03." localSheetId="10">#REF!</definedName>
    <definedName name="SEK_31.03." localSheetId="12">#REF!</definedName>
    <definedName name="SEK_31.03." localSheetId="13">#REF!</definedName>
    <definedName name="SEK_31.03." localSheetId="11">#REF!</definedName>
    <definedName name="SEK_31.03." localSheetId="36">#REF!</definedName>
    <definedName name="SEK_31.03." localSheetId="19">#REF!</definedName>
    <definedName name="SEK_31.03.">#REF!</definedName>
    <definedName name="SEK_4.kv." localSheetId="41">#REF!</definedName>
    <definedName name="SEK_4.kv." localSheetId="21">#REF!</definedName>
    <definedName name="SEK_4.kv." localSheetId="15">#REF!</definedName>
    <definedName name="SEK_4.kv." localSheetId="35">#REF!</definedName>
    <definedName name="SEK_4.kv." localSheetId="34">#REF!</definedName>
    <definedName name="SEK_4.kv." localSheetId="54">#REF!</definedName>
    <definedName name="SEK_4.kv." localSheetId="27">#REF!</definedName>
    <definedName name="SEK_4.kv." localSheetId="37">#REF!</definedName>
    <definedName name="SEK_4.kv." localSheetId="58">#REF!</definedName>
    <definedName name="SEK_4.kv." localSheetId="5">#REF!</definedName>
    <definedName name="SEK_4.kv." localSheetId="6">#REF!</definedName>
    <definedName name="SEK_4.kv." localSheetId="55">#REF!</definedName>
    <definedName name="SEK_4.kv." localSheetId="57">#REF!</definedName>
    <definedName name="SEK_4.kv." localSheetId="8">#REF!</definedName>
    <definedName name="SEK_4.kv." localSheetId="9">#REF!</definedName>
    <definedName name="SEK_4.kv." localSheetId="7">#REF!</definedName>
    <definedName name="SEK_4.kv." localSheetId="10">#REF!</definedName>
    <definedName name="SEK_4.kv." localSheetId="12">#REF!</definedName>
    <definedName name="SEK_4.kv." localSheetId="13">#REF!</definedName>
    <definedName name="SEK_4.kv." localSheetId="11">#REF!</definedName>
    <definedName name="SEK_4.kv." localSheetId="36">#REF!</definedName>
    <definedName name="SEK_4.kv." localSheetId="19">#REF!</definedName>
    <definedName name="SEK_4.kv.">#REF!</definedName>
    <definedName name="SEK_Primo" localSheetId="41">#REF!</definedName>
    <definedName name="SEK_Primo" localSheetId="21">#REF!</definedName>
    <definedName name="SEK_Primo" localSheetId="15">#REF!</definedName>
    <definedName name="SEK_Primo" localSheetId="35">#REF!</definedName>
    <definedName name="SEK_Primo" localSheetId="34">#REF!</definedName>
    <definedName name="SEK_Primo" localSheetId="54">#REF!</definedName>
    <definedName name="SEK_Primo" localSheetId="27">#REF!</definedName>
    <definedName name="SEK_Primo" localSheetId="37">#REF!</definedName>
    <definedName name="SEK_Primo" localSheetId="58">#REF!</definedName>
    <definedName name="SEK_Primo" localSheetId="5">#REF!</definedName>
    <definedName name="SEK_Primo" localSheetId="6">#REF!</definedName>
    <definedName name="SEK_Primo" localSheetId="55">#REF!</definedName>
    <definedName name="SEK_Primo" localSheetId="57">#REF!</definedName>
    <definedName name="SEK_Primo" localSheetId="8">#REF!</definedName>
    <definedName name="SEK_Primo" localSheetId="9">#REF!</definedName>
    <definedName name="SEK_Primo" localSheetId="7">#REF!</definedName>
    <definedName name="SEK_Primo" localSheetId="10">#REF!</definedName>
    <definedName name="SEK_Primo" localSheetId="12">#REF!</definedName>
    <definedName name="SEK_Primo" localSheetId="13">#REF!</definedName>
    <definedName name="SEK_Primo" localSheetId="11">#REF!</definedName>
    <definedName name="SEK_Primo" localSheetId="36">#REF!</definedName>
    <definedName name="SEK_Primo" localSheetId="19">#REF!</definedName>
    <definedName name="SEK_Primo">#REF!</definedName>
    <definedName name="SEK_Ultimo" localSheetId="41">#REF!</definedName>
    <definedName name="SEK_Ultimo" localSheetId="21">#REF!</definedName>
    <definedName name="SEK_Ultimo" localSheetId="15">#REF!</definedName>
    <definedName name="SEK_Ultimo" localSheetId="35">#REF!</definedName>
    <definedName name="SEK_Ultimo" localSheetId="34">#REF!</definedName>
    <definedName name="SEK_Ultimo" localSheetId="54">#REF!</definedName>
    <definedName name="SEK_Ultimo" localSheetId="27">#REF!</definedName>
    <definedName name="SEK_Ultimo" localSheetId="37">#REF!</definedName>
    <definedName name="SEK_Ultimo" localSheetId="58">#REF!</definedName>
    <definedName name="SEK_Ultimo" localSheetId="5">#REF!</definedName>
    <definedName name="SEK_Ultimo" localSheetId="6">#REF!</definedName>
    <definedName name="SEK_Ultimo" localSheetId="55">#REF!</definedName>
    <definedName name="SEK_Ultimo" localSheetId="57">#REF!</definedName>
    <definedName name="SEK_Ultimo" localSheetId="8">#REF!</definedName>
    <definedName name="SEK_Ultimo" localSheetId="9">#REF!</definedName>
    <definedName name="SEK_Ultimo" localSheetId="7">#REF!</definedName>
    <definedName name="SEK_Ultimo" localSheetId="10">#REF!</definedName>
    <definedName name="SEK_Ultimo" localSheetId="12">#REF!</definedName>
    <definedName name="SEK_Ultimo" localSheetId="13">#REF!</definedName>
    <definedName name="SEK_Ultimo" localSheetId="11">#REF!</definedName>
    <definedName name="SEK_Ultimo" localSheetId="36">#REF!</definedName>
    <definedName name="SEK_Ultimo" localSheetId="19">#REF!</definedName>
    <definedName name="SEK_Ultimo">#REF!</definedName>
    <definedName name="SekLastYear" localSheetId="41">[32]Valutakurser!$E$10</definedName>
    <definedName name="SekLastYear" localSheetId="54">[33]Valutakurser!$E$10</definedName>
    <definedName name="SekLastYear" localSheetId="37">[33]Valutakurser!$E$10</definedName>
    <definedName name="SekLastYear" localSheetId="38">[33]Valutakurser!$E$10</definedName>
    <definedName name="SekLastYear" localSheetId="58">[34]Valutakurser!$E$10</definedName>
    <definedName name="SekLastYear" localSheetId="32">[33]Valutakurser!$E$10</definedName>
    <definedName name="SekLastYear" localSheetId="55">[35]Valutakurser!$E$10</definedName>
    <definedName name="SekLastYear" localSheetId="57">[33]Valutakurser!$E$10</definedName>
    <definedName name="SekLastYear" localSheetId="8">[36]Valutakurser!$E$10</definedName>
    <definedName name="SekLastYear" localSheetId="9">[36]Valutakurser!$E$10</definedName>
    <definedName name="SekLastYear" localSheetId="7">[36]Valutakurser!$E$10</definedName>
    <definedName name="SekLastYear" localSheetId="36">[33]Valutakurser!$E$10</definedName>
    <definedName name="SekLastYear">[32]Valutakurser!$E$10</definedName>
    <definedName name="SEKm" localSheetId="41">#REF!</definedName>
    <definedName name="SEKm" localSheetId="21">#REF!</definedName>
    <definedName name="SEKm" localSheetId="15">#REF!</definedName>
    <definedName name="SEKm" localSheetId="35">#REF!</definedName>
    <definedName name="SEKm" localSheetId="34">#REF!</definedName>
    <definedName name="SEKm" localSheetId="54">#REF!</definedName>
    <definedName name="SEKm" localSheetId="27">#REF!</definedName>
    <definedName name="SEKm" localSheetId="37">#REF!</definedName>
    <definedName name="SEKm" localSheetId="58">#REF!</definedName>
    <definedName name="SEKm" localSheetId="5">#REF!</definedName>
    <definedName name="SEKm" localSheetId="6">#REF!</definedName>
    <definedName name="SEKm" localSheetId="55">#REF!</definedName>
    <definedName name="SEKm" localSheetId="57">#REF!</definedName>
    <definedName name="SEKm" localSheetId="8">#REF!</definedName>
    <definedName name="SEKm" localSheetId="9">#REF!</definedName>
    <definedName name="SEKm" localSheetId="7">#REF!</definedName>
    <definedName name="SEKm" localSheetId="10">#REF!</definedName>
    <definedName name="SEKm" localSheetId="12">#REF!</definedName>
    <definedName name="SEKm" localSheetId="13">#REF!</definedName>
    <definedName name="SEKm" localSheetId="11">#REF!</definedName>
    <definedName name="SEKm" localSheetId="36">#REF!</definedName>
    <definedName name="SEKm" localSheetId="19">#REF!</definedName>
    <definedName name="SEKm">#REF!</definedName>
    <definedName name="sg" localSheetId="41" hidden="1">{"5 * utfall + budget",#N/A,FALSE,"T-0298";"5 * bolag",#N/A,FALSE,"T-0298";"Unibank, utfall alla",#N/A,FALSE,"T-0298";#N/A,#N/A,FALSE,"Koncernskulder";#N/A,#N/A,FALSE,"Koncernfakturering"}</definedName>
    <definedName name="sg" localSheetId="21" hidden="1">{"5 * utfall + budget",#N/A,FALSE,"T-0298";"5 * bolag",#N/A,FALSE,"T-0298";"Unibank, utfall alla",#N/A,FALSE,"T-0298";#N/A,#N/A,FALSE,"Koncernskulder";#N/A,#N/A,FALSE,"Koncernfakturering"}</definedName>
    <definedName name="sg" localSheetId="15" hidden="1">{"5 * utfall + budget",#N/A,FALSE,"T-0298";"5 * bolag",#N/A,FALSE,"T-0298";"Unibank, utfall alla",#N/A,FALSE,"T-0298";#N/A,#N/A,FALSE,"Koncernskulder";#N/A,#N/A,FALSE,"Koncernfakturering"}</definedName>
    <definedName name="sg" localSheetId="35" hidden="1">{"5 * utfall + budget",#N/A,FALSE,"T-0298";"5 * bolag",#N/A,FALSE,"T-0298";"Unibank, utfall alla",#N/A,FALSE,"T-0298";#N/A,#N/A,FALSE,"Koncernskulder";#N/A,#N/A,FALSE,"Koncernfakturering"}</definedName>
    <definedName name="sg" localSheetId="34" hidden="1">{"5 * utfall + budget",#N/A,FALSE,"T-0298";"5 * bolag",#N/A,FALSE,"T-0298";"Unibank, utfall alla",#N/A,FALSE,"T-0298";#N/A,#N/A,FALSE,"Koncernskulder";#N/A,#N/A,FALSE,"Koncernfakturering"}</definedName>
    <definedName name="sg" localSheetId="31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27" hidden="1">{"5 * utfall + budget",#N/A,FALSE,"T-0298";"5 * bolag",#N/A,FALSE,"T-0298";"Unibank, utfall alla",#N/A,FALSE,"T-0298";#N/A,#N/A,FALSE,"Koncernskulder";#N/A,#N/A,FALSE,"Koncernfakturering"}</definedName>
    <definedName name="sg" localSheetId="37" hidden="1">{"5 * utfall + budget",#N/A,FALSE,"T-0298";"5 * bolag",#N/A,FALSE,"T-0298";"Unibank, utfall alla",#N/A,FALSE,"T-0298";#N/A,#N/A,FALSE,"Koncernskulder";#N/A,#N/A,FALSE,"Koncernfakturering"}</definedName>
    <definedName name="sg" localSheetId="58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55" hidden="1">{"5 * utfall + budget",#N/A,FALSE,"T-0298";"5 * bolag",#N/A,FALSE,"T-0298";"Unibank, utfall alla",#N/A,FALSE,"T-0298";#N/A,#N/A,FALSE,"Koncernskulder";#N/A,#N/A,FALSE,"Koncernfakturering"}</definedName>
    <definedName name="sg" localSheetId="57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46" hidden="1">{"5 * utfall + budget",#N/A,FALSE,"T-0298";"5 * bolag",#N/A,FALSE,"T-0298";"Unibank, utfall alla",#N/A,FALSE,"T-0298";#N/A,#N/A,FALSE,"Koncernskulder";#N/A,#N/A,FALSE,"Koncernfakturering"}</definedName>
    <definedName name="sg" localSheetId="42" hidden="1">{"5 * utfall + budget",#N/A,FALSE,"T-0298";"5 * bolag",#N/A,FALSE,"T-0298";"Unibank, utfall alla",#N/A,FALSE,"T-0298";#N/A,#N/A,FALSE,"Koncernskulder";#N/A,#N/A,FALSE,"Koncernfakturering"}</definedName>
    <definedName name="sg" localSheetId="10" hidden="1">{"5 * utfall + budget",#N/A,FALSE,"T-0298";"5 * bolag",#N/A,FALSE,"T-0298";"Unibank, utfall alla",#N/A,FALSE,"T-0298";#N/A,#N/A,FALSE,"Koncernskulder";#N/A,#N/A,FALSE,"Koncernfakturering"}</definedName>
    <definedName name="sg" localSheetId="12" hidden="1">{"5 * utfall + budget",#N/A,FALSE,"T-0298";"5 * bolag",#N/A,FALSE,"T-0298";"Unibank, utfall alla",#N/A,FALSE,"T-0298";#N/A,#N/A,FALSE,"Koncernskulder";#N/A,#N/A,FALSE,"Koncernfakturering"}</definedName>
    <definedName name="sg" localSheetId="13" hidden="1">{"5 * utfall + budget",#N/A,FALSE,"T-0298";"5 * bolag",#N/A,FALSE,"T-0298";"Unibank, utfall alla",#N/A,FALSE,"T-0298";#N/A,#N/A,FALSE,"Koncernskulder";#N/A,#N/A,FALSE,"Koncernfakturering"}</definedName>
    <definedName name="sg" localSheetId="11" hidden="1">{"5 * utfall + budget",#N/A,FALSE,"T-0298";"5 * bolag",#N/A,FALSE,"T-0298";"Unibank, utfall alla",#N/A,FALSE,"T-0298";#N/A,#N/A,FALSE,"Koncernskulder";#N/A,#N/A,FALSE,"Koncernfakturering"}</definedName>
    <definedName name="sg" localSheetId="40" hidden="1">{"5 * utfall + budget",#N/A,FALSE,"T-0298";"5 * bolag",#N/A,FALSE,"T-0298";"Unibank, utfall alla",#N/A,FALSE,"T-0298";#N/A,#N/A,FALSE,"Koncernskulder";#N/A,#N/A,FALSE,"Koncernfakturering"}</definedName>
    <definedName name="sg" localSheetId="36" hidden="1">{"5 * utfall + budget",#N/A,FALSE,"T-0298";"5 * bolag",#N/A,FALSE,"T-0298";"Unibank, utfall alla",#N/A,FALSE,"T-0298";#N/A,#N/A,FALSE,"Koncernskulder";#N/A,#N/A,FALSE,"Koncernfakturering"}</definedName>
    <definedName name="sg" localSheetId="19" hidden="1">{"5 * utfall + budget",#N/A,FALSE,"T-0298";"5 * bolag",#N/A,FALSE,"T-0298";"Unibank, utfall alla",#N/A,FALSE,"T-0298";#N/A,#N/A,FALSE,"Koncernskulder";#N/A,#N/A,FALSE,"Koncernfakturering"}</definedName>
    <definedName name="sg" localSheetId="20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41">#REF!</definedName>
    <definedName name="shareholder" localSheetId="21">#REF!</definedName>
    <definedName name="shareholder" localSheetId="15">#REF!</definedName>
    <definedName name="shareholder" localSheetId="35">#REF!</definedName>
    <definedName name="shareholder" localSheetId="34">#REF!</definedName>
    <definedName name="shareholder" localSheetId="54">#REF!</definedName>
    <definedName name="shareholder" localSheetId="27">#REF!</definedName>
    <definedName name="shareholder" localSheetId="37">#REF!</definedName>
    <definedName name="shareholder" localSheetId="58">#REF!</definedName>
    <definedName name="shareholder" localSheetId="5">#REF!</definedName>
    <definedName name="shareholder" localSheetId="6">#REF!</definedName>
    <definedName name="shareholder" localSheetId="55">#REF!</definedName>
    <definedName name="shareholder" localSheetId="57">#REF!</definedName>
    <definedName name="shareholder" localSheetId="8">#REF!</definedName>
    <definedName name="shareholder" localSheetId="9">#REF!</definedName>
    <definedName name="shareholder" localSheetId="7">#REF!</definedName>
    <definedName name="shareholder" localSheetId="10">#REF!</definedName>
    <definedName name="shareholder" localSheetId="12">#REF!</definedName>
    <definedName name="shareholder" localSheetId="13">#REF!</definedName>
    <definedName name="shareholder" localSheetId="11">#REF!</definedName>
    <definedName name="shareholder" localSheetId="36">#REF!</definedName>
    <definedName name="shareholder" localSheetId="19">#REF!</definedName>
    <definedName name="shareholder">#REF!</definedName>
    <definedName name="Shipping" localSheetId="41">#REF!</definedName>
    <definedName name="Shipping" localSheetId="21">#REF!</definedName>
    <definedName name="Shipping" localSheetId="15">#REF!</definedName>
    <definedName name="Shipping" localSheetId="35">#REF!</definedName>
    <definedName name="Shipping" localSheetId="34">#REF!</definedName>
    <definedName name="Shipping" localSheetId="54">#REF!</definedName>
    <definedName name="Shipping" localSheetId="27">#REF!</definedName>
    <definedName name="Shipping" localSheetId="37">#REF!</definedName>
    <definedName name="Shipping" localSheetId="58">#REF!</definedName>
    <definedName name="Shipping" localSheetId="5">#REF!</definedName>
    <definedName name="Shipping" localSheetId="6">#REF!</definedName>
    <definedName name="Shipping" localSheetId="55">#REF!</definedName>
    <definedName name="Shipping" localSheetId="57">#REF!</definedName>
    <definedName name="Shipping" localSheetId="8">#REF!</definedName>
    <definedName name="Shipping" localSheetId="9">#REF!</definedName>
    <definedName name="Shipping" localSheetId="7">#REF!</definedName>
    <definedName name="Shipping" localSheetId="10">#REF!</definedName>
    <definedName name="Shipping" localSheetId="12">#REF!</definedName>
    <definedName name="Shipping" localSheetId="13">#REF!</definedName>
    <definedName name="Shipping" localSheetId="11">#REF!</definedName>
    <definedName name="Shipping" localSheetId="36">#REF!</definedName>
    <definedName name="Shipping" localSheetId="19">#REF!</definedName>
    <definedName name="Shipping">#REF!</definedName>
    <definedName name="SOSI" localSheetId="41">#REF!</definedName>
    <definedName name="SOSI" localSheetId="21">#REF!</definedName>
    <definedName name="SOSI" localSheetId="15">#REF!</definedName>
    <definedName name="SOSI" localSheetId="35">#REF!</definedName>
    <definedName name="SOSI" localSheetId="34">#REF!</definedName>
    <definedName name="SOSI" localSheetId="54">#REF!</definedName>
    <definedName name="SOSI" localSheetId="27">#REF!</definedName>
    <definedName name="SOSI" localSheetId="37">#REF!</definedName>
    <definedName name="SOSI" localSheetId="58">#REF!</definedName>
    <definedName name="SOSI" localSheetId="5">#REF!</definedName>
    <definedName name="SOSI" localSheetId="6">#REF!</definedName>
    <definedName name="SOSI" localSheetId="55">#REF!</definedName>
    <definedName name="SOSI" localSheetId="57">#REF!</definedName>
    <definedName name="SOSI" localSheetId="8">#REF!</definedName>
    <definedName name="SOSI" localSheetId="9">#REF!</definedName>
    <definedName name="SOSI" localSheetId="7">#REF!</definedName>
    <definedName name="SOSI" localSheetId="10">#REF!</definedName>
    <definedName name="SOSI" localSheetId="12">#REF!</definedName>
    <definedName name="SOSI" localSheetId="13">#REF!</definedName>
    <definedName name="SOSI" localSheetId="11">#REF!</definedName>
    <definedName name="SOSI" localSheetId="36">#REF!</definedName>
    <definedName name="SOSI" localSheetId="19">#REF!</definedName>
    <definedName name="SOSI">#REF!</definedName>
    <definedName name="Source_file" localSheetId="41">[48]Sheet1!$B$4</definedName>
    <definedName name="Source_file" localSheetId="54">[49]Sheet1!$B$4</definedName>
    <definedName name="Source_file" localSheetId="37">[49]Sheet1!$B$4</definedName>
    <definedName name="Source_file" localSheetId="38">[49]Sheet1!$B$4</definedName>
    <definedName name="Source_file" localSheetId="58">[50]Sheet1!$B$4</definedName>
    <definedName name="Source_file" localSheetId="32">[49]Sheet1!$B$4</definedName>
    <definedName name="Source_file" localSheetId="55">[51]Sheet1!$B$4</definedName>
    <definedName name="Source_file" localSheetId="57">[49]Sheet1!$B$4</definedName>
    <definedName name="Source_file" localSheetId="8">[52]Sheet1!$B$4</definedName>
    <definedName name="Source_file" localSheetId="9">[52]Sheet1!$B$4</definedName>
    <definedName name="Source_file" localSheetId="7">[52]Sheet1!$B$4</definedName>
    <definedName name="Source_file" localSheetId="36">[49]Sheet1!$B$4</definedName>
    <definedName name="Source_file">[48]Sheet1!$B$4</definedName>
    <definedName name="start" localSheetId="41">#REF!</definedName>
    <definedName name="start" localSheetId="21">#REF!</definedName>
    <definedName name="start" localSheetId="15">#REF!</definedName>
    <definedName name="start" localSheetId="35">#REF!</definedName>
    <definedName name="start" localSheetId="34">#REF!</definedName>
    <definedName name="start" localSheetId="54">#REF!</definedName>
    <definedName name="start" localSheetId="27">#REF!</definedName>
    <definedName name="start" localSheetId="37">#REF!</definedName>
    <definedName name="start" localSheetId="58">#REF!</definedName>
    <definedName name="start" localSheetId="5">#REF!</definedName>
    <definedName name="start" localSheetId="6">#REF!</definedName>
    <definedName name="start" localSheetId="55">#REF!</definedName>
    <definedName name="start" localSheetId="57">#REF!</definedName>
    <definedName name="start" localSheetId="8">#REF!</definedName>
    <definedName name="start" localSheetId="9">#REF!</definedName>
    <definedName name="start" localSheetId="7">#REF!</definedName>
    <definedName name="start" localSheetId="10">#REF!</definedName>
    <definedName name="start" localSheetId="12">#REF!</definedName>
    <definedName name="start" localSheetId="13">#REF!</definedName>
    <definedName name="start" localSheetId="11">#REF!</definedName>
    <definedName name="start" localSheetId="36">#REF!</definedName>
    <definedName name="start" localSheetId="19">#REF!</definedName>
    <definedName name="start">#REF!</definedName>
    <definedName name="statutory" localSheetId="41">#REF!</definedName>
    <definedName name="statutory" localSheetId="21">#REF!</definedName>
    <definedName name="statutory" localSheetId="15">#REF!</definedName>
    <definedName name="statutory" localSheetId="35">#REF!</definedName>
    <definedName name="statutory" localSheetId="34">#REF!</definedName>
    <definedName name="statutory" localSheetId="54">#REF!</definedName>
    <definedName name="statutory" localSheetId="27">#REF!</definedName>
    <definedName name="statutory" localSheetId="37">#REF!</definedName>
    <definedName name="statutory" localSheetId="58">#REF!</definedName>
    <definedName name="statutory" localSheetId="5">#REF!</definedName>
    <definedName name="statutory" localSheetId="6">#REF!</definedName>
    <definedName name="statutory" localSheetId="55">#REF!</definedName>
    <definedName name="statutory" localSheetId="57">#REF!</definedName>
    <definedName name="statutory" localSheetId="8">#REF!</definedName>
    <definedName name="statutory" localSheetId="9">#REF!</definedName>
    <definedName name="statutory" localSheetId="7">#REF!</definedName>
    <definedName name="statutory" localSheetId="10">#REF!</definedName>
    <definedName name="statutory" localSheetId="12">#REF!</definedName>
    <definedName name="statutory" localSheetId="13">#REF!</definedName>
    <definedName name="statutory" localSheetId="11">#REF!</definedName>
    <definedName name="statutory" localSheetId="36">#REF!</definedName>
    <definedName name="statutory" localSheetId="19">#REF!</definedName>
    <definedName name="statutory">#REF!</definedName>
    <definedName name="Statutory_Income_Statement" localSheetId="41">#REF!</definedName>
    <definedName name="Statutory_Income_Statement" localSheetId="21">#REF!</definedName>
    <definedName name="Statutory_Income_Statement" localSheetId="15">#REF!</definedName>
    <definedName name="Statutory_Income_Statement" localSheetId="35">#REF!</definedName>
    <definedName name="Statutory_Income_Statement" localSheetId="34">#REF!</definedName>
    <definedName name="Statutory_Income_Statement" localSheetId="54">#REF!</definedName>
    <definedName name="Statutory_Income_Statement" localSheetId="27">#REF!</definedName>
    <definedName name="Statutory_Income_Statement" localSheetId="37">#REF!</definedName>
    <definedName name="Statutory_Income_Statement" localSheetId="58">#REF!</definedName>
    <definedName name="Statutory_Income_Statement" localSheetId="5">#REF!</definedName>
    <definedName name="Statutory_Income_Statement" localSheetId="6">#REF!</definedName>
    <definedName name="Statutory_Income_Statement" localSheetId="55">#REF!</definedName>
    <definedName name="Statutory_Income_Statement" localSheetId="57">#REF!</definedName>
    <definedName name="Statutory_Income_Statement" localSheetId="8">#REF!</definedName>
    <definedName name="Statutory_Income_Statement" localSheetId="9">#REF!</definedName>
    <definedName name="Statutory_Income_Statement" localSheetId="7">#REF!</definedName>
    <definedName name="Statutory_Income_Statement" localSheetId="10">#REF!</definedName>
    <definedName name="Statutory_Income_Statement" localSheetId="12">#REF!</definedName>
    <definedName name="Statutory_Income_Statement" localSheetId="13">#REF!</definedName>
    <definedName name="Statutory_Income_Statement" localSheetId="11">#REF!</definedName>
    <definedName name="Statutory_Income_Statement" localSheetId="36">#REF!</definedName>
    <definedName name="Statutory_Income_Statement" localSheetId="19">#REF!</definedName>
    <definedName name="Statutory_Income_Statement">#REF!</definedName>
    <definedName name="stop" localSheetId="41">#REF!</definedName>
    <definedName name="stop" localSheetId="21">#REF!</definedName>
    <definedName name="stop" localSheetId="15">#REF!</definedName>
    <definedName name="stop" localSheetId="35">#REF!</definedName>
    <definedName name="stop" localSheetId="34">#REF!</definedName>
    <definedName name="stop" localSheetId="54">#REF!</definedName>
    <definedName name="stop" localSheetId="27">#REF!</definedName>
    <definedName name="stop" localSheetId="37">#REF!</definedName>
    <definedName name="stop" localSheetId="58">#REF!</definedName>
    <definedName name="stop" localSheetId="5">#REF!</definedName>
    <definedName name="stop" localSheetId="6">#REF!</definedName>
    <definedName name="stop" localSheetId="55">#REF!</definedName>
    <definedName name="stop" localSheetId="57">#REF!</definedName>
    <definedName name="stop" localSheetId="8">#REF!</definedName>
    <definedName name="stop" localSheetId="9">#REF!</definedName>
    <definedName name="stop" localSheetId="7">#REF!</definedName>
    <definedName name="stop" localSheetId="10">#REF!</definedName>
    <definedName name="stop" localSheetId="12">#REF!</definedName>
    <definedName name="stop" localSheetId="13">#REF!</definedName>
    <definedName name="stop" localSheetId="11">#REF!</definedName>
    <definedName name="stop" localSheetId="36">#REF!</definedName>
    <definedName name="stop" localSheetId="19">#REF!</definedName>
    <definedName name="stop">#REF!</definedName>
    <definedName name="Sweden" localSheetId="41">[43]Sheet1!$C$20</definedName>
    <definedName name="Sweden" localSheetId="54">[44]Sheet1!$C$20</definedName>
    <definedName name="Sweden" localSheetId="37">[44]Sheet1!$C$20</definedName>
    <definedName name="Sweden" localSheetId="38">[44]Sheet1!$C$20</definedName>
    <definedName name="Sweden" localSheetId="58">[45]Sheet1!$C$20</definedName>
    <definedName name="Sweden" localSheetId="32">[44]Sheet1!$C$20</definedName>
    <definedName name="Sweden" localSheetId="55">[46]Sheet1!$C$20</definedName>
    <definedName name="Sweden" localSheetId="57">[44]Sheet1!$C$20</definedName>
    <definedName name="Sweden" localSheetId="8">[47]Sheet1!$C$20</definedName>
    <definedName name="Sweden" localSheetId="9">[47]Sheet1!$C$20</definedName>
    <definedName name="Sweden" localSheetId="7">[47]Sheet1!$C$20</definedName>
    <definedName name="Sweden" localSheetId="36">[44]Sheet1!$C$20</definedName>
    <definedName name="Sweden">[43]Sheet1!$C$20</definedName>
    <definedName name="TASESUOM" localSheetId="41">#REF!</definedName>
    <definedName name="TASESUOM" localSheetId="21">#REF!</definedName>
    <definedName name="TASESUOM" localSheetId="15">#REF!</definedName>
    <definedName name="TASESUOM" localSheetId="35">#REF!</definedName>
    <definedName name="TASESUOM" localSheetId="34">#REF!</definedName>
    <definedName name="TASESUOM" localSheetId="31">#REF!</definedName>
    <definedName name="TASESUOM" localSheetId="54">#REF!</definedName>
    <definedName name="TASESUOM" localSheetId="27">#REF!</definedName>
    <definedName name="TASESUOM" localSheetId="37">#REF!</definedName>
    <definedName name="TASESUOM" localSheetId="58">#REF!</definedName>
    <definedName name="TASESUOM" localSheetId="5">#REF!</definedName>
    <definedName name="TASESUOM" localSheetId="6">#REF!</definedName>
    <definedName name="TASESUOM" localSheetId="55">#REF!</definedName>
    <definedName name="TASESUOM" localSheetId="57">#REF!</definedName>
    <definedName name="TASESUOM" localSheetId="8">#REF!</definedName>
    <definedName name="TASESUOM" localSheetId="9">#REF!</definedName>
    <definedName name="TASESUOM" localSheetId="7">#REF!</definedName>
    <definedName name="TASESUOM" localSheetId="10">#REF!</definedName>
    <definedName name="TASESUOM" localSheetId="12">#REF!</definedName>
    <definedName name="TASESUOM" localSheetId="13">#REF!</definedName>
    <definedName name="TASESUOM" localSheetId="11">#REF!</definedName>
    <definedName name="TASESUOM" localSheetId="36">#REF!</definedName>
    <definedName name="TASESUOM" localSheetId="19">#REF!</definedName>
    <definedName name="TASESUOM">#REF!</definedName>
    <definedName name="tfp" localSheetId="41" hidden="1">{"5 * utfall + budget",#N/A,FALSE,"T-0298";"5 * bolag",#N/A,FALSE,"T-0298";"Unibank, utfall alla",#N/A,FALSE,"T-0298";#N/A,#N/A,FALSE,"Koncernskulder";#N/A,#N/A,FALSE,"Koncernfakturering"}</definedName>
    <definedName name="tfp" localSheetId="21" hidden="1">{"5 * utfall + budget",#N/A,FALSE,"T-0298";"5 * bolag",#N/A,FALSE,"T-0298";"Unibank, utfall alla",#N/A,FALSE,"T-0298";#N/A,#N/A,FALSE,"Koncernskulder";#N/A,#N/A,FALSE,"Koncernfakturering"}</definedName>
    <definedName name="tfp" localSheetId="15" hidden="1">{"5 * utfall + budget",#N/A,FALSE,"T-0298";"5 * bolag",#N/A,FALSE,"T-0298";"Unibank, utfall alla",#N/A,FALSE,"T-0298";#N/A,#N/A,FALSE,"Koncernskulder";#N/A,#N/A,FALSE,"Koncernfakturering"}</definedName>
    <definedName name="tfp" localSheetId="35" hidden="1">{"5 * utfall + budget",#N/A,FALSE,"T-0298";"5 * bolag",#N/A,FALSE,"T-0298";"Unibank, utfall alla",#N/A,FALSE,"T-0298";#N/A,#N/A,FALSE,"Koncernskulder";#N/A,#N/A,FALSE,"Koncernfakturering"}</definedName>
    <definedName name="tfp" localSheetId="34" hidden="1">{"5 * utfall + budget",#N/A,FALSE,"T-0298";"5 * bolag",#N/A,FALSE,"T-0298";"Unibank, utfall alla",#N/A,FALSE,"T-0298";#N/A,#N/A,FALSE,"Koncernskulder";#N/A,#N/A,FALSE,"Koncernfakturering"}</definedName>
    <definedName name="tfp" localSheetId="31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27" hidden="1">{"5 * utfall + budget",#N/A,FALSE,"T-0298";"5 * bolag",#N/A,FALSE,"T-0298";"Unibank, utfall alla",#N/A,FALSE,"T-0298";#N/A,#N/A,FALSE,"Koncernskulder";#N/A,#N/A,FALSE,"Koncernfakturering"}</definedName>
    <definedName name="tfp" localSheetId="37" hidden="1">{"5 * utfall + budget",#N/A,FALSE,"T-0298";"5 * bolag",#N/A,FALSE,"T-0298";"Unibank, utfall alla",#N/A,FALSE,"T-0298";#N/A,#N/A,FALSE,"Koncernskulder";#N/A,#N/A,FALSE,"Koncernfakturering"}</definedName>
    <definedName name="tfp" localSheetId="58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55" hidden="1">{"5 * utfall + budget",#N/A,FALSE,"T-0298";"5 * bolag",#N/A,FALSE,"T-0298";"Unibank, utfall alla",#N/A,FALSE,"T-0298";#N/A,#N/A,FALSE,"Koncernskulder";#N/A,#N/A,FALSE,"Koncernfakturering"}</definedName>
    <definedName name="tfp" localSheetId="57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46" hidden="1">{"5 * utfall + budget",#N/A,FALSE,"T-0298";"5 * bolag",#N/A,FALSE,"T-0298";"Unibank, utfall alla",#N/A,FALSE,"T-0298";#N/A,#N/A,FALSE,"Koncernskulder";#N/A,#N/A,FALSE,"Koncernfakturering"}</definedName>
    <definedName name="tfp" localSheetId="42" hidden="1">{"5 * utfall + budget",#N/A,FALSE,"T-0298";"5 * bolag",#N/A,FALSE,"T-0298";"Unibank, utfall alla",#N/A,FALSE,"T-0298";#N/A,#N/A,FALSE,"Koncernskulder";#N/A,#N/A,FALSE,"Koncernfakturering"}</definedName>
    <definedName name="tfp" localSheetId="10" hidden="1">{"5 * utfall + budget",#N/A,FALSE,"T-0298";"5 * bolag",#N/A,FALSE,"T-0298";"Unibank, utfall alla",#N/A,FALSE,"T-0298";#N/A,#N/A,FALSE,"Koncernskulder";#N/A,#N/A,FALSE,"Koncernfakturering"}</definedName>
    <definedName name="tfp" localSheetId="12" hidden="1">{"5 * utfall + budget",#N/A,FALSE,"T-0298";"5 * bolag",#N/A,FALSE,"T-0298";"Unibank, utfall alla",#N/A,FALSE,"T-0298";#N/A,#N/A,FALSE,"Koncernskulder";#N/A,#N/A,FALSE,"Koncernfakturering"}</definedName>
    <definedName name="tfp" localSheetId="13" hidden="1">{"5 * utfall + budget",#N/A,FALSE,"T-0298";"5 * bolag",#N/A,FALSE,"T-0298";"Unibank, utfall alla",#N/A,FALSE,"T-0298";#N/A,#N/A,FALSE,"Koncernskulder";#N/A,#N/A,FALSE,"Koncernfakturering"}</definedName>
    <definedName name="tfp" localSheetId="11" hidden="1">{"5 * utfall + budget",#N/A,FALSE,"T-0298";"5 * bolag",#N/A,FALSE,"T-0298";"Unibank, utfall alla",#N/A,FALSE,"T-0298";#N/A,#N/A,FALSE,"Koncernskulder";#N/A,#N/A,FALSE,"Koncernfakturering"}</definedName>
    <definedName name="tfp" localSheetId="40" hidden="1">{"5 * utfall + budget",#N/A,FALSE,"T-0298";"5 * bolag",#N/A,FALSE,"T-0298";"Unibank, utfall alla",#N/A,FALSE,"T-0298";#N/A,#N/A,FALSE,"Koncernskulder";#N/A,#N/A,FALSE,"Koncernfakturering"}</definedName>
    <definedName name="tfp" localSheetId="36" hidden="1">{"5 * utfall + budget",#N/A,FALSE,"T-0298";"5 * bolag",#N/A,FALSE,"T-0298";"Unibank, utfall alla",#N/A,FALSE,"T-0298";#N/A,#N/A,FALSE,"Koncernskulder";#N/A,#N/A,FALSE,"Koncernfakturering"}</definedName>
    <definedName name="tfp" localSheetId="19" hidden="1">{"5 * utfall + budget",#N/A,FALSE,"T-0298";"5 * bolag",#N/A,FALSE,"T-0298";"Unibank, utfall alla",#N/A,FALSE,"T-0298";#N/A,#N/A,FALSE,"Koncernskulder";#N/A,#N/A,FALSE,"Koncernfakturering"}</definedName>
    <definedName name="tfp" localSheetId="20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41">[32]Investment_assets!$AX$1:$AY$65536</definedName>
    <definedName name="TotalKol" localSheetId="54">[33]Investment_assets!$AX$1:$AY$65536</definedName>
    <definedName name="TotalKol" localSheetId="37">[33]Investment_assets!$AX$1:$AY$65536</definedName>
    <definedName name="TotalKol" localSheetId="38">[33]Investment_assets!$AX$1:$AY$65536</definedName>
    <definedName name="TotalKol" localSheetId="58">[34]Investment_assets!$AX$1:$AY$65536</definedName>
    <definedName name="TotalKol" localSheetId="32">[33]Investment_assets!$AX$1:$AY$65536</definedName>
    <definedName name="TotalKol" localSheetId="55">[35]Investment_assets!$AX$1:$AY$65536</definedName>
    <definedName name="TotalKol" localSheetId="57">[33]Investment_assets!$AX$1:$AY$65536</definedName>
    <definedName name="TotalKol" localSheetId="8">[36]Investment_assets!$AX$1:$AY$65536</definedName>
    <definedName name="TotalKol" localSheetId="9">[36]Investment_assets!$AX$1:$AY$65536</definedName>
    <definedName name="TotalKol" localSheetId="7">[36]Investment_assets!$AX$1:$AY$65536</definedName>
    <definedName name="TotalKol" localSheetId="36">[33]Investment_assets!$AX$1:$AY$65536</definedName>
    <definedName name="TotalKol">[32]Investment_assets!$AX$1:$AY$65536</definedName>
    <definedName name="treasury" localSheetId="41">#REF!</definedName>
    <definedName name="treasury" localSheetId="21">#REF!</definedName>
    <definedName name="treasury" localSheetId="15">#REF!</definedName>
    <definedName name="treasury" localSheetId="35">#REF!</definedName>
    <definedName name="treasury" localSheetId="34">#REF!</definedName>
    <definedName name="treasury" localSheetId="54">#REF!</definedName>
    <definedName name="treasury" localSheetId="27">#REF!</definedName>
    <definedName name="treasury" localSheetId="37">#REF!</definedName>
    <definedName name="treasury" localSheetId="58">#REF!</definedName>
    <definedName name="treasury" localSheetId="5">#REF!</definedName>
    <definedName name="treasury" localSheetId="6">#REF!</definedName>
    <definedName name="treasury" localSheetId="55">#REF!</definedName>
    <definedName name="treasury" localSheetId="57">#REF!</definedName>
    <definedName name="treasury" localSheetId="8">#REF!</definedName>
    <definedName name="treasury" localSheetId="9">#REF!</definedName>
    <definedName name="treasury" localSheetId="7">#REF!</definedName>
    <definedName name="treasury" localSheetId="10">#REF!</definedName>
    <definedName name="treasury" localSheetId="12">#REF!</definedName>
    <definedName name="treasury" localSheetId="13">#REF!</definedName>
    <definedName name="treasury" localSheetId="11">#REF!</definedName>
    <definedName name="treasury" localSheetId="36">#REF!</definedName>
    <definedName name="treasury" localSheetId="19">#REF!</definedName>
    <definedName name="treasury">#REF!</definedName>
    <definedName name="TreasuryKeyFig" localSheetId="41">#REF!</definedName>
    <definedName name="TreasuryKeyFig" localSheetId="21">#REF!</definedName>
    <definedName name="TreasuryKeyFig" localSheetId="15">#REF!</definedName>
    <definedName name="TreasuryKeyFig" localSheetId="35">#REF!</definedName>
    <definedName name="TreasuryKeyFig" localSheetId="34">#REF!</definedName>
    <definedName name="TreasuryKeyFig" localSheetId="54">#REF!</definedName>
    <definedName name="TreasuryKeyFig" localSheetId="27">#REF!</definedName>
    <definedName name="TreasuryKeyFig" localSheetId="37">#REF!</definedName>
    <definedName name="TreasuryKeyFig" localSheetId="58">#REF!</definedName>
    <definedName name="TreasuryKeyFig" localSheetId="5">#REF!</definedName>
    <definedName name="TreasuryKeyFig" localSheetId="6">#REF!</definedName>
    <definedName name="TreasuryKeyFig" localSheetId="55">#REF!</definedName>
    <definedName name="TreasuryKeyFig" localSheetId="57">#REF!</definedName>
    <definedName name="TreasuryKeyFig" localSheetId="8">#REF!</definedName>
    <definedName name="TreasuryKeyFig" localSheetId="9">#REF!</definedName>
    <definedName name="TreasuryKeyFig" localSheetId="7">#REF!</definedName>
    <definedName name="TreasuryKeyFig" localSheetId="10">#REF!</definedName>
    <definedName name="TreasuryKeyFig" localSheetId="12">#REF!</definedName>
    <definedName name="TreasuryKeyFig" localSheetId="13">#REF!</definedName>
    <definedName name="TreasuryKeyFig" localSheetId="11">#REF!</definedName>
    <definedName name="TreasuryKeyFig" localSheetId="36">#REF!</definedName>
    <definedName name="TreasuryKeyFig" localSheetId="19">#REF!</definedName>
    <definedName name="TreasuryKeyFig">#REF!</definedName>
    <definedName name="TreasuryOP" localSheetId="41">#REF!</definedName>
    <definedName name="TreasuryOP" localSheetId="21">#REF!</definedName>
    <definedName name="TreasuryOP" localSheetId="15">#REF!</definedName>
    <definedName name="TreasuryOP" localSheetId="35">#REF!</definedName>
    <definedName name="TreasuryOP" localSheetId="34">#REF!</definedName>
    <definedName name="TreasuryOP" localSheetId="54">#REF!</definedName>
    <definedName name="TreasuryOP" localSheetId="27">#REF!</definedName>
    <definedName name="TreasuryOP" localSheetId="37">#REF!</definedName>
    <definedName name="TreasuryOP" localSheetId="58">#REF!</definedName>
    <definedName name="TreasuryOP" localSheetId="5">#REF!</definedName>
    <definedName name="TreasuryOP" localSheetId="6">#REF!</definedName>
    <definedName name="TreasuryOP" localSheetId="55">#REF!</definedName>
    <definedName name="TreasuryOP" localSheetId="57">#REF!</definedName>
    <definedName name="TreasuryOP" localSheetId="8">#REF!</definedName>
    <definedName name="TreasuryOP" localSheetId="9">#REF!</definedName>
    <definedName name="TreasuryOP" localSheetId="7">#REF!</definedName>
    <definedName name="TreasuryOP" localSheetId="10">#REF!</definedName>
    <definedName name="TreasuryOP" localSheetId="12">#REF!</definedName>
    <definedName name="TreasuryOP" localSheetId="13">#REF!</definedName>
    <definedName name="TreasuryOP" localSheetId="11">#REF!</definedName>
    <definedName name="TreasuryOP" localSheetId="36">#REF!</definedName>
    <definedName name="TreasuryOP" localSheetId="19">#REF!</definedName>
    <definedName name="TreasuryOP">#REF!</definedName>
    <definedName name="TULOS" localSheetId="41">#REF!</definedName>
    <definedName name="TULOS" localSheetId="21">#REF!</definedName>
    <definedName name="TULOS" localSheetId="15">#REF!</definedName>
    <definedName name="TULOS" localSheetId="35">#REF!</definedName>
    <definedName name="TULOS" localSheetId="34">#REF!</definedName>
    <definedName name="TULOS" localSheetId="31">#REF!</definedName>
    <definedName name="TULOS" localSheetId="54">#REF!</definedName>
    <definedName name="TULOS" localSheetId="27">#REF!</definedName>
    <definedName name="TULOS" localSheetId="37">#REF!</definedName>
    <definedName name="TULOS" localSheetId="58">#REF!</definedName>
    <definedName name="TULOS" localSheetId="5">#REF!</definedName>
    <definedName name="TULOS" localSheetId="6">#REF!</definedName>
    <definedName name="TULOS" localSheetId="55">#REF!</definedName>
    <definedName name="TULOS" localSheetId="57">#REF!</definedName>
    <definedName name="TULOS" localSheetId="8">#REF!</definedName>
    <definedName name="TULOS" localSheetId="9">#REF!</definedName>
    <definedName name="TULOS" localSheetId="7">#REF!</definedName>
    <definedName name="TULOS" localSheetId="10">#REF!</definedName>
    <definedName name="TULOS" localSheetId="12">#REF!</definedName>
    <definedName name="TULOS" localSheetId="13">#REF!</definedName>
    <definedName name="TULOS" localSheetId="11">#REF!</definedName>
    <definedName name="TULOS" localSheetId="36">#REF!</definedName>
    <definedName name="TULOS" localSheetId="19">#REF!</definedName>
    <definedName name="TULOS">#REF!</definedName>
    <definedName name="type" localSheetId="41">'[88]Schedule 8010'!$R$96:$S$98</definedName>
    <definedName name="type" localSheetId="54">'[89]Schedule 8010'!$R$96:$S$98</definedName>
    <definedName name="type" localSheetId="37">'[89]Schedule 8010'!$R$96:$S$98</definedName>
    <definedName name="type" localSheetId="38">'[89]Schedule 8010'!$R$96:$S$98</definedName>
    <definedName name="type" localSheetId="58">'[90]Schedule 8010'!$R$96:$S$98</definedName>
    <definedName name="type" localSheetId="32">'[89]Schedule 8010'!$R$96:$S$98</definedName>
    <definedName name="type" localSheetId="55">'[91]Schedule 8010'!$R$96:$S$98</definedName>
    <definedName name="type" localSheetId="57">'[89]Schedule 8010'!$R$96:$S$98</definedName>
    <definedName name="type" localSheetId="8">'[92]Schedule 8010'!$R$96:$S$98</definedName>
    <definedName name="type" localSheetId="9">'[92]Schedule 8010'!$R$96:$S$98</definedName>
    <definedName name="type" localSheetId="7">'[92]Schedule 8010'!$R$96:$S$98</definedName>
    <definedName name="type" localSheetId="36">'[89]Schedule 8010'!$R$96:$S$98</definedName>
    <definedName name="type">'[88]Schedule 8010'!$R$96:$S$98</definedName>
    <definedName name="UltimoLastYear" localSheetId="41">[32]HelpSheet!$C$3</definedName>
    <definedName name="UltimoLastYear" localSheetId="54">[33]HelpSheet!$C$3</definedName>
    <definedName name="UltimoLastYear" localSheetId="37">[33]HelpSheet!$C$3</definedName>
    <definedName name="UltimoLastYear" localSheetId="38">[33]HelpSheet!$C$3</definedName>
    <definedName name="UltimoLastYear" localSheetId="58">[34]HelpSheet!$C$3</definedName>
    <definedName name="UltimoLastYear" localSheetId="32">[33]HelpSheet!$C$3</definedName>
    <definedName name="UltimoLastYear" localSheetId="55">[35]HelpSheet!$C$3</definedName>
    <definedName name="UltimoLastYear" localSheetId="57">[33]HelpSheet!$C$3</definedName>
    <definedName name="UltimoLastYear" localSheetId="8">[36]HelpSheet!$C$3</definedName>
    <definedName name="UltimoLastYear" localSheetId="9">[36]HelpSheet!$C$3</definedName>
    <definedName name="UltimoLastYear" localSheetId="7">[36]HelpSheet!$C$3</definedName>
    <definedName name="UltimoLastYear" localSheetId="36">[33]HelpSheet!$C$3</definedName>
    <definedName name="UltimoLastYear">[32]HelpSheet!$C$3</definedName>
    <definedName name="Unit" localSheetId="41">[6]XXX!$C$34</definedName>
    <definedName name="Unit" localSheetId="54">[7]XXX!$C$34</definedName>
    <definedName name="Unit" localSheetId="37">[7]XXX!$C$34</definedName>
    <definedName name="Unit" localSheetId="38">[7]XXX!$C$34</definedName>
    <definedName name="Unit" localSheetId="58">[8]XXX!$C$34</definedName>
    <definedName name="Unit" localSheetId="32">[7]XXX!$C$34</definedName>
    <definedName name="Unit" localSheetId="55">[9]XXX!$C$34</definedName>
    <definedName name="Unit" localSheetId="57">[7]XXX!$C$34</definedName>
    <definedName name="Unit" localSheetId="8">[10]XXX!$C$34</definedName>
    <definedName name="Unit" localSheetId="9">[10]XXX!$C$34</definedName>
    <definedName name="Unit" localSheetId="7">[10]XXX!$C$34</definedName>
    <definedName name="Unit" localSheetId="36">[7]XXX!$C$34</definedName>
    <definedName name="Unit">[6]XXX!$C$34</definedName>
    <definedName name="ValgtDato1" localSheetId="41">[32]HelpSheet!$C$21</definedName>
    <definedName name="ValgtDato1" localSheetId="54">[33]HelpSheet!$C$21</definedName>
    <definedName name="ValgtDato1" localSheetId="37">[33]HelpSheet!$C$21</definedName>
    <definedName name="ValgtDato1" localSheetId="38">[33]HelpSheet!$C$21</definedName>
    <definedName name="ValgtDato1" localSheetId="58">[34]HelpSheet!$C$21</definedName>
    <definedName name="ValgtDato1" localSheetId="32">[33]HelpSheet!$C$21</definedName>
    <definedName name="ValgtDato1" localSheetId="55">[35]HelpSheet!$C$21</definedName>
    <definedName name="ValgtDato1" localSheetId="57">[33]HelpSheet!$C$21</definedName>
    <definedName name="ValgtDato1" localSheetId="8">[36]HelpSheet!$C$21</definedName>
    <definedName name="ValgtDato1" localSheetId="9">[36]HelpSheet!$C$21</definedName>
    <definedName name="ValgtDato1" localSheetId="7">[36]HelpSheet!$C$21</definedName>
    <definedName name="ValgtDato1" localSheetId="36">[33]HelpSheet!$C$21</definedName>
    <definedName name="ValgtDato1">[32]HelpSheet!$C$21</definedName>
    <definedName name="ValgtDato2" localSheetId="41">[32]HelpSheet!$C$23</definedName>
    <definedName name="ValgtDato2" localSheetId="54">[33]HelpSheet!$C$23</definedName>
    <definedName name="ValgtDato2" localSheetId="37">[33]HelpSheet!$C$23</definedName>
    <definedName name="ValgtDato2" localSheetId="38">[33]HelpSheet!$C$23</definedName>
    <definedName name="ValgtDato2" localSheetId="58">[34]HelpSheet!$C$23</definedName>
    <definedName name="ValgtDato2" localSheetId="32">[33]HelpSheet!$C$23</definedName>
    <definedName name="ValgtDato2" localSheetId="55">[35]HelpSheet!$C$23</definedName>
    <definedName name="ValgtDato2" localSheetId="57">[33]HelpSheet!$C$23</definedName>
    <definedName name="ValgtDato2" localSheetId="8">[36]HelpSheet!$C$23</definedName>
    <definedName name="ValgtDato2" localSheetId="9">[36]HelpSheet!$C$23</definedName>
    <definedName name="ValgtDato2" localSheetId="7">[36]HelpSheet!$C$23</definedName>
    <definedName name="ValgtDato2" localSheetId="36">[33]HelpSheet!$C$23</definedName>
    <definedName name="ValgtDato2">[32]HelpSheet!$C$23</definedName>
    <definedName name="ValgtDato3" localSheetId="41">[32]HelpSheet!$C$25</definedName>
    <definedName name="ValgtDato3" localSheetId="54">[33]HelpSheet!$C$25</definedName>
    <definedName name="ValgtDato3" localSheetId="37">[33]HelpSheet!$C$25</definedName>
    <definedName name="ValgtDato3" localSheetId="38">[33]HelpSheet!$C$25</definedName>
    <definedName name="ValgtDato3" localSheetId="58">[34]HelpSheet!$C$25</definedName>
    <definedName name="ValgtDato3" localSheetId="32">[33]HelpSheet!$C$25</definedName>
    <definedName name="ValgtDato3" localSheetId="55">[35]HelpSheet!$C$25</definedName>
    <definedName name="ValgtDato3" localSheetId="57">[33]HelpSheet!$C$25</definedName>
    <definedName name="ValgtDato3" localSheetId="8">[36]HelpSheet!$C$25</definedName>
    <definedName name="ValgtDato3" localSheetId="9">[36]HelpSheet!$C$25</definedName>
    <definedName name="ValgtDato3" localSheetId="7">[36]HelpSheet!$C$25</definedName>
    <definedName name="ValgtDato3" localSheetId="36">[33]HelpSheet!$C$25</definedName>
    <definedName name="ValgtDato3">[32]HelpSheet!$C$25</definedName>
    <definedName name="ValgtDatoIndex" localSheetId="41">[32]HelpSheet!$C$19</definedName>
    <definedName name="ValgtDatoIndex" localSheetId="54">[33]HelpSheet!$C$19</definedName>
    <definedName name="ValgtDatoIndex" localSheetId="37">[33]HelpSheet!$C$19</definedName>
    <definedName name="ValgtDatoIndex" localSheetId="38">[33]HelpSheet!$C$19</definedName>
    <definedName name="ValgtDatoIndex" localSheetId="58">[34]HelpSheet!$C$19</definedName>
    <definedName name="ValgtDatoIndex" localSheetId="32">[33]HelpSheet!$C$19</definedName>
    <definedName name="ValgtDatoIndex" localSheetId="55">[35]HelpSheet!$C$19</definedName>
    <definedName name="ValgtDatoIndex" localSheetId="57">[33]HelpSheet!$C$19</definedName>
    <definedName name="ValgtDatoIndex" localSheetId="8">[36]HelpSheet!$C$19</definedName>
    <definedName name="ValgtDatoIndex" localSheetId="9">[36]HelpSheet!$C$19</definedName>
    <definedName name="ValgtDatoIndex" localSheetId="7">[36]HelpSheet!$C$19</definedName>
    <definedName name="ValgtDatoIndex" localSheetId="36">[33]HelpSheet!$C$19</definedName>
    <definedName name="ValgtDatoIndex">[32]HelpSheet!$C$19</definedName>
    <definedName name="Valuta" localSheetId="41">[32]Investment_assets!$A$7:$IV$7</definedName>
    <definedName name="Valuta" localSheetId="54">[33]Investment_assets!$A$7:$IV$7</definedName>
    <definedName name="Valuta" localSheetId="37">[33]Investment_assets!$A$7:$IV$7</definedName>
    <definedName name="Valuta" localSheetId="38">[33]Investment_assets!$A$7:$IV$7</definedName>
    <definedName name="Valuta" localSheetId="58">[34]Investment_assets!$A$7:$IV$7</definedName>
    <definedName name="Valuta" localSheetId="32">[33]Investment_assets!$A$7:$IV$7</definedName>
    <definedName name="Valuta" localSheetId="55">[35]Investment_assets!$A$7:$IV$7</definedName>
    <definedName name="Valuta" localSheetId="57">[33]Investment_assets!$A$7:$IV$7</definedName>
    <definedName name="Valuta" localSheetId="8">[36]Investment_assets!$A$7:$IV$7</definedName>
    <definedName name="Valuta" localSheetId="9">[36]Investment_assets!$A$7:$IV$7</definedName>
    <definedName name="Valuta" localSheetId="7">[36]Investment_assets!$A$7:$IV$7</definedName>
    <definedName name="Valuta" localSheetId="36">[33]Investment_assets!$A$7:$IV$7</definedName>
    <definedName name="Valuta">[32]Investment_assets!$A$7:$IV$7</definedName>
    <definedName name="valuta_kurs_ultimo" localSheetId="41">[32]Valutakurser!$A$7:$Q$10</definedName>
    <definedName name="valuta_kurs_ultimo" localSheetId="54">[33]Valutakurser!$A$7:$Q$10</definedName>
    <definedName name="valuta_kurs_ultimo" localSheetId="37">[33]Valutakurser!$A$7:$Q$10</definedName>
    <definedName name="valuta_kurs_ultimo" localSheetId="38">[33]Valutakurser!$A$7:$Q$10</definedName>
    <definedName name="valuta_kurs_ultimo" localSheetId="58">[34]Valutakurser!$A$7:$Q$10</definedName>
    <definedName name="valuta_kurs_ultimo" localSheetId="32">[33]Valutakurser!$A$7:$Q$10</definedName>
    <definedName name="valuta_kurs_ultimo" localSheetId="55">[35]Valutakurser!$A$7:$Q$10</definedName>
    <definedName name="valuta_kurs_ultimo" localSheetId="57">[33]Valutakurser!$A$7:$Q$10</definedName>
    <definedName name="valuta_kurs_ultimo" localSheetId="8">[36]Valutakurser!$A$7:$Q$10</definedName>
    <definedName name="valuta_kurs_ultimo" localSheetId="9">[36]Valutakurser!$A$7:$Q$10</definedName>
    <definedName name="valuta_kurs_ultimo" localSheetId="7">[36]Valutakurser!$A$7:$Q$10</definedName>
    <definedName name="valuta_kurs_ultimo" localSheetId="36">[33]Valutakurser!$A$7:$Q$10</definedName>
    <definedName name="valuta_kurs_ultimo">[32]Valutakurser!$A$7:$Q$10</definedName>
    <definedName name="ValutaFlag" localSheetId="41">[32]HelpSheet!$G$6</definedName>
    <definedName name="ValutaFlag" localSheetId="54">[33]HelpSheet!$G$6</definedName>
    <definedName name="ValutaFlag" localSheetId="37">[33]HelpSheet!$G$6</definedName>
    <definedName name="ValutaFlag" localSheetId="38">[33]HelpSheet!$G$6</definedName>
    <definedName name="ValutaFlag" localSheetId="58">[34]HelpSheet!$G$6</definedName>
    <definedName name="ValutaFlag" localSheetId="32">[33]HelpSheet!$G$6</definedName>
    <definedName name="ValutaFlag" localSheetId="55">[35]HelpSheet!$G$6</definedName>
    <definedName name="ValutaFlag" localSheetId="57">[33]HelpSheet!$G$6</definedName>
    <definedName name="ValutaFlag" localSheetId="8">[36]HelpSheet!$G$6</definedName>
    <definedName name="ValutaFlag" localSheetId="9">[36]HelpSheet!$G$6</definedName>
    <definedName name="ValutaFlag" localSheetId="7">[36]HelpSheet!$G$6</definedName>
    <definedName name="ValutaFlag" localSheetId="36">[33]HelpSheet!$G$6</definedName>
    <definedName name="ValutaFlag">[32]HelpSheet!$G$6</definedName>
    <definedName name="ValutaValg" localSheetId="41">[32]HelpSheet!$G$3:$G$4</definedName>
    <definedName name="ValutaValg" localSheetId="54">[33]HelpSheet!$G$3:$G$4</definedName>
    <definedName name="ValutaValg" localSheetId="37">[33]HelpSheet!$G$3:$G$4</definedName>
    <definedName name="ValutaValg" localSheetId="38">[33]HelpSheet!$G$3:$G$4</definedName>
    <definedName name="ValutaValg" localSheetId="58">[34]HelpSheet!$G$3:$G$4</definedName>
    <definedName name="ValutaValg" localSheetId="32">[33]HelpSheet!$G$3:$G$4</definedName>
    <definedName name="ValutaValg" localSheetId="55">[35]HelpSheet!$G$3:$G$4</definedName>
    <definedName name="ValutaValg" localSheetId="57">[33]HelpSheet!$G$3:$G$4</definedName>
    <definedName name="ValutaValg" localSheetId="8">[36]HelpSheet!$G$3:$G$4</definedName>
    <definedName name="ValutaValg" localSheetId="9">[36]HelpSheet!$G$3:$G$4</definedName>
    <definedName name="ValutaValg" localSheetId="7">[36]HelpSheet!$G$3:$G$4</definedName>
    <definedName name="ValutaValg" localSheetId="36">[33]HelpSheet!$G$3:$G$4</definedName>
    <definedName name="ValutaValg">[32]HelpSheet!$G$3:$G$4</definedName>
    <definedName name="Wealth" localSheetId="41">#REF!</definedName>
    <definedName name="Wealth" localSheetId="21">#REF!</definedName>
    <definedName name="Wealth" localSheetId="15">#REF!</definedName>
    <definedName name="Wealth" localSheetId="35">#REF!</definedName>
    <definedName name="Wealth" localSheetId="34">#REF!</definedName>
    <definedName name="Wealth" localSheetId="54">#REF!</definedName>
    <definedName name="Wealth" localSheetId="27">#REF!</definedName>
    <definedName name="Wealth" localSheetId="37">#REF!</definedName>
    <definedName name="Wealth" localSheetId="58">#REF!</definedName>
    <definedName name="Wealth" localSheetId="5">#REF!</definedName>
    <definedName name="Wealth" localSheetId="6">#REF!</definedName>
    <definedName name="Wealth" localSheetId="55">#REF!</definedName>
    <definedName name="Wealth" localSheetId="57">#REF!</definedName>
    <definedName name="Wealth" localSheetId="8">#REF!</definedName>
    <definedName name="Wealth" localSheetId="9">#REF!</definedName>
    <definedName name="Wealth" localSheetId="7">#REF!</definedName>
    <definedName name="Wealth" localSheetId="10">#REF!</definedName>
    <definedName name="Wealth" localSheetId="12">#REF!</definedName>
    <definedName name="Wealth" localSheetId="13">#REF!</definedName>
    <definedName name="Wealth" localSheetId="11">#REF!</definedName>
    <definedName name="Wealth" localSheetId="36">#REF!</definedName>
    <definedName name="Wealth" localSheetId="19">#REF!</definedName>
    <definedName name="Wealth">#REF!</definedName>
    <definedName name="Wealthother" localSheetId="41">#REF!</definedName>
    <definedName name="Wealthother" localSheetId="21">#REF!</definedName>
    <definedName name="Wealthother" localSheetId="15">#REF!</definedName>
    <definedName name="Wealthother" localSheetId="35">#REF!</definedName>
    <definedName name="Wealthother" localSheetId="34">#REF!</definedName>
    <definedName name="Wealthother" localSheetId="54">#REF!</definedName>
    <definedName name="Wealthother" localSheetId="27">#REF!</definedName>
    <definedName name="Wealthother" localSheetId="37">#REF!</definedName>
    <definedName name="Wealthother" localSheetId="58">#REF!</definedName>
    <definedName name="Wealthother" localSheetId="5">#REF!</definedName>
    <definedName name="Wealthother" localSheetId="6">#REF!</definedName>
    <definedName name="Wealthother" localSheetId="55">#REF!</definedName>
    <definedName name="Wealthother" localSheetId="57">#REF!</definedName>
    <definedName name="Wealthother" localSheetId="8">#REF!</definedName>
    <definedName name="Wealthother" localSheetId="9">#REF!</definedName>
    <definedName name="Wealthother" localSheetId="7">#REF!</definedName>
    <definedName name="Wealthother" localSheetId="10">#REF!</definedName>
    <definedName name="Wealthother" localSheetId="12">#REF!</definedName>
    <definedName name="Wealthother" localSheetId="13">#REF!</definedName>
    <definedName name="Wealthother" localSheetId="11">#REF!</definedName>
    <definedName name="Wealthother" localSheetId="36">#REF!</definedName>
    <definedName name="Wealthother" localSheetId="19">#REF!</definedName>
    <definedName name="Wealthother">#REF!</definedName>
    <definedName name="Vesta_life" localSheetId="41">#REF!</definedName>
    <definedName name="Vesta_life" localSheetId="21">#REF!</definedName>
    <definedName name="Vesta_life" localSheetId="15">#REF!</definedName>
    <definedName name="Vesta_life" localSheetId="35">#REF!</definedName>
    <definedName name="Vesta_life" localSheetId="34">#REF!</definedName>
    <definedName name="Vesta_life" localSheetId="54">#REF!</definedName>
    <definedName name="Vesta_life" localSheetId="27">#REF!</definedName>
    <definedName name="Vesta_life" localSheetId="37">#REF!</definedName>
    <definedName name="Vesta_life" localSheetId="58">#REF!</definedName>
    <definedName name="Vesta_life" localSheetId="5">#REF!</definedName>
    <definedName name="Vesta_life" localSheetId="6">#REF!</definedName>
    <definedName name="Vesta_life" localSheetId="55">#REF!</definedName>
    <definedName name="Vesta_life" localSheetId="57">#REF!</definedName>
    <definedName name="Vesta_life" localSheetId="8">#REF!</definedName>
    <definedName name="Vesta_life" localSheetId="9">#REF!</definedName>
    <definedName name="Vesta_life" localSheetId="7">#REF!</definedName>
    <definedName name="Vesta_life" localSheetId="10">#REF!</definedName>
    <definedName name="Vesta_life" localSheetId="12">#REF!</definedName>
    <definedName name="Vesta_life" localSheetId="13">#REF!</definedName>
    <definedName name="Vesta_life" localSheetId="11">#REF!</definedName>
    <definedName name="Vesta_life" localSheetId="36">#REF!</definedName>
    <definedName name="Vesta_life" localSheetId="19">#REF!</definedName>
    <definedName name="Vesta_life">#REF!</definedName>
    <definedName name="Wholsalebanking" localSheetId="41">#REF!</definedName>
    <definedName name="Wholsalebanking" localSheetId="21">#REF!</definedName>
    <definedName name="Wholsalebanking" localSheetId="15">#REF!</definedName>
    <definedName name="Wholsalebanking" localSheetId="35">#REF!</definedName>
    <definedName name="Wholsalebanking" localSheetId="34">#REF!</definedName>
    <definedName name="Wholsalebanking" localSheetId="54">#REF!</definedName>
    <definedName name="Wholsalebanking" localSheetId="27">#REF!</definedName>
    <definedName name="Wholsalebanking" localSheetId="37">#REF!</definedName>
    <definedName name="Wholsalebanking" localSheetId="58">#REF!</definedName>
    <definedName name="Wholsalebanking" localSheetId="5">#REF!</definedName>
    <definedName name="Wholsalebanking" localSheetId="6">#REF!</definedName>
    <definedName name="Wholsalebanking" localSheetId="55">#REF!</definedName>
    <definedName name="Wholsalebanking" localSheetId="57">#REF!</definedName>
    <definedName name="Wholsalebanking" localSheetId="8">#REF!</definedName>
    <definedName name="Wholsalebanking" localSheetId="9">#REF!</definedName>
    <definedName name="Wholsalebanking" localSheetId="7">#REF!</definedName>
    <definedName name="Wholsalebanking" localSheetId="10">#REF!</definedName>
    <definedName name="Wholsalebanking" localSheetId="12">#REF!</definedName>
    <definedName name="Wholsalebanking" localSheetId="13">#REF!</definedName>
    <definedName name="Wholsalebanking" localSheetId="11">#REF!</definedName>
    <definedName name="Wholsalebanking" localSheetId="36">#REF!</definedName>
    <definedName name="Wholsalebanking" localSheetId="19">#REF!</definedName>
    <definedName name="Wholsalebanking">#REF!</definedName>
    <definedName name="wrn.Bransch." localSheetId="41" hidden="1">{"Sammanst",#N/A,TRUE,"951231";"Sid4",#N/A,TRUE,"4.Slutlig";"Sid2",#N/A,TRUE,"2.Värden";"Sid3",#N/A,TRUE,"3.Justering";"Sid1",#N/A,TRUE,"1.Utgångsläge"}</definedName>
    <definedName name="wrn.Bransch." localSheetId="21" hidden="1">{"Sammanst",#N/A,TRUE,"951231";"Sid4",#N/A,TRUE,"4.Slutlig";"Sid2",#N/A,TRUE,"2.Värden";"Sid3",#N/A,TRUE,"3.Justering";"Sid1",#N/A,TRUE,"1.Utgångsläge"}</definedName>
    <definedName name="wrn.Bransch." localSheetId="15" hidden="1">{"Sammanst",#N/A,TRUE,"951231";"Sid4",#N/A,TRUE,"4.Slutlig";"Sid2",#N/A,TRUE,"2.Värden";"Sid3",#N/A,TRUE,"3.Justering";"Sid1",#N/A,TRUE,"1.Utgångsläge"}</definedName>
    <definedName name="wrn.Bransch." localSheetId="35" hidden="1">{"Sammanst",#N/A,TRUE,"951231";"Sid4",#N/A,TRUE,"4.Slutlig";"Sid2",#N/A,TRUE,"2.Värden";"Sid3",#N/A,TRUE,"3.Justering";"Sid1",#N/A,TRUE,"1.Utgångsläge"}</definedName>
    <definedName name="wrn.Bransch." localSheetId="34" hidden="1">{"Sammanst",#N/A,TRUE,"951231";"Sid4",#N/A,TRUE,"4.Slutlig";"Sid2",#N/A,TRUE,"2.Värden";"Sid3",#N/A,TRUE,"3.Justering";"Sid1",#N/A,TRUE,"1.Utgångsläge"}</definedName>
    <definedName name="wrn.Bransch." localSheetId="31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27" hidden="1">{"Sammanst",#N/A,TRUE,"951231";"Sid4",#N/A,TRUE,"4.Slutlig";"Sid2",#N/A,TRUE,"2.Värden";"Sid3",#N/A,TRUE,"3.Justering";"Sid1",#N/A,TRUE,"1.Utgångsläge"}</definedName>
    <definedName name="wrn.Bransch." localSheetId="37" hidden="1">{"Sammanst",#N/A,TRUE,"951231";"Sid4",#N/A,TRUE,"4.Slutlig";"Sid2",#N/A,TRUE,"2.Värden";"Sid3",#N/A,TRUE,"3.Justering";"Sid1",#N/A,TRUE,"1.Utgångsläge"}</definedName>
    <definedName name="wrn.Bransch." localSheetId="58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55" hidden="1">{"Sammanst",#N/A,TRUE,"951231";"Sid4",#N/A,TRUE,"4.Slutlig";"Sid2",#N/A,TRUE,"2.Värden";"Sid3",#N/A,TRUE,"3.Justering";"Sid1",#N/A,TRUE,"1.Utgångsläge"}</definedName>
    <definedName name="wrn.Bransch." localSheetId="57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46" hidden="1">{"Sammanst",#N/A,TRUE,"951231";"Sid4",#N/A,TRUE,"4.Slutlig";"Sid2",#N/A,TRUE,"2.Värden";"Sid3",#N/A,TRUE,"3.Justering";"Sid1",#N/A,TRUE,"1.Utgångsläge"}</definedName>
    <definedName name="wrn.Bransch." localSheetId="42" hidden="1">{"Sammanst",#N/A,TRUE,"951231";"Sid4",#N/A,TRUE,"4.Slutlig";"Sid2",#N/A,TRUE,"2.Värden";"Sid3",#N/A,TRUE,"3.Justering";"Sid1",#N/A,TRUE,"1.Utgångsläge"}</definedName>
    <definedName name="wrn.Bransch." localSheetId="10" hidden="1">{"Sammanst",#N/A,TRUE,"951231";"Sid4",#N/A,TRUE,"4.Slutlig";"Sid2",#N/A,TRUE,"2.Värden";"Sid3",#N/A,TRUE,"3.Justering";"Sid1",#N/A,TRUE,"1.Utgångsläge"}</definedName>
    <definedName name="wrn.Bransch." localSheetId="12" hidden="1">{"Sammanst",#N/A,TRUE,"951231";"Sid4",#N/A,TRUE,"4.Slutlig";"Sid2",#N/A,TRUE,"2.Värden";"Sid3",#N/A,TRUE,"3.Justering";"Sid1",#N/A,TRUE,"1.Utgångsläge"}</definedName>
    <definedName name="wrn.Bransch." localSheetId="13" hidden="1">{"Sammanst",#N/A,TRUE,"951231";"Sid4",#N/A,TRUE,"4.Slutlig";"Sid2",#N/A,TRUE,"2.Värden";"Sid3",#N/A,TRUE,"3.Justering";"Sid1",#N/A,TRUE,"1.Utgångsläge"}</definedName>
    <definedName name="wrn.Bransch." localSheetId="11" hidden="1">{"Sammanst",#N/A,TRUE,"951231";"Sid4",#N/A,TRUE,"4.Slutlig";"Sid2",#N/A,TRUE,"2.Värden";"Sid3",#N/A,TRUE,"3.Justering";"Sid1",#N/A,TRUE,"1.Utgångsläge"}</definedName>
    <definedName name="wrn.Bransch." localSheetId="40" hidden="1">{"Sammanst",#N/A,TRUE,"951231";"Sid4",#N/A,TRUE,"4.Slutlig";"Sid2",#N/A,TRUE,"2.Värden";"Sid3",#N/A,TRUE,"3.Justering";"Sid1",#N/A,TRUE,"1.Utgångsläge"}</definedName>
    <definedName name="wrn.Bransch." localSheetId="36" hidden="1">{"Sammanst",#N/A,TRUE,"951231";"Sid4",#N/A,TRUE,"4.Slutlig";"Sid2",#N/A,TRUE,"2.Värden";"Sid3",#N/A,TRUE,"3.Justering";"Sid1",#N/A,TRUE,"1.Utgångsläge"}</definedName>
    <definedName name="wrn.Bransch." localSheetId="19" hidden="1">{"Sammanst",#N/A,TRUE,"951231";"Sid4",#N/A,TRUE,"4.Slutlig";"Sid2",#N/A,TRUE,"2.Värden";"Sid3",#N/A,TRUE,"3.Justering";"Sid1",#N/A,TRUE,"1.Utgångsläge"}</definedName>
    <definedName name="wrn.Bransch." localSheetId="20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41" hidden="1">{"5 * utfall + budget",#N/A,FALSE,"T-0298";"5 * bolag",#N/A,FALSE,"T-0298";"Unibank, utfall alla",#N/A,FALSE,"T-0298";#N/A,#N/A,FALSE,"Koncernskulder";#N/A,#N/A,FALSE,"Koncernfakturering"}</definedName>
    <definedName name="wrn.Månadsrapport._.T." localSheetId="21" hidden="1">{"5 * utfall + budget",#N/A,FALSE,"T-0298";"5 * bolag",#N/A,FALSE,"T-0298";"Unibank, utfall alla",#N/A,FALSE,"T-0298";#N/A,#N/A,FALSE,"Koncernskulder";#N/A,#N/A,FALSE,"Koncernfakturering"}</definedName>
    <definedName name="wrn.Månadsrapport._.T." localSheetId="15" hidden="1">{"5 * utfall + budget",#N/A,FALSE,"T-0298";"5 * bolag",#N/A,FALSE,"T-0298";"Unibank, utfall alla",#N/A,FALSE,"T-0298";#N/A,#N/A,FALSE,"Koncernskulder";#N/A,#N/A,FALSE,"Koncernfakturering"}</definedName>
    <definedName name="wrn.Månadsrapport._.T." localSheetId="35" hidden="1">{"5 * utfall + budget",#N/A,FALSE,"T-0298";"5 * bolag",#N/A,FALSE,"T-0298";"Unibank, utfall alla",#N/A,FALSE,"T-0298";#N/A,#N/A,FALSE,"Koncernskulder";#N/A,#N/A,FALSE,"Koncernfakturering"}</definedName>
    <definedName name="wrn.Månadsrapport._.T." localSheetId="3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1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27" hidden="1">{"5 * utfall + budget",#N/A,FALSE,"T-0298";"5 * bolag",#N/A,FALSE,"T-0298";"Unibank, utfall alla",#N/A,FALSE,"T-0298";#N/A,#N/A,FALSE,"Koncernskulder";#N/A,#N/A,FALSE,"Koncernfakturering"}</definedName>
    <definedName name="wrn.Månadsrapport._.T." localSheetId="3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55" hidden="1">{"5 * utfall + budget",#N/A,FALSE,"T-0298";"5 * bolag",#N/A,FALSE,"T-0298";"Unibank, utfall alla",#N/A,FALSE,"T-0298";#N/A,#N/A,FALSE,"Koncernskulder";#N/A,#N/A,FALSE,"Koncernfakturering"}</definedName>
    <definedName name="wrn.Månadsrapport._.T." localSheetId="57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46" hidden="1">{"5 * utfall + budget",#N/A,FALSE,"T-0298";"5 * bolag",#N/A,FALSE,"T-0298";"Unibank, utfall alla",#N/A,FALSE,"T-0298";#N/A,#N/A,FALSE,"Koncernskulder";#N/A,#N/A,FALSE,"Koncernfakturering"}</definedName>
    <definedName name="wrn.Månadsrapport._.T." localSheetId="42" hidden="1">{"5 * utfall + budget",#N/A,FALSE,"T-0298";"5 * bolag",#N/A,FALSE,"T-0298";"Unibank, utfall alla",#N/A,FALSE,"T-0298";#N/A,#N/A,FALSE,"Koncernskulder";#N/A,#N/A,FALSE,"Koncernfakturering"}</definedName>
    <definedName name="wrn.Månadsrapport._.T." localSheetId="10" hidden="1">{"5 * utfall + budget",#N/A,FALSE,"T-0298";"5 * bolag",#N/A,FALSE,"T-0298";"Unibank, utfall alla",#N/A,FALSE,"T-0298";#N/A,#N/A,FALSE,"Koncernskulder";#N/A,#N/A,FALSE,"Koncernfakturering"}</definedName>
    <definedName name="wrn.Månadsrapport._.T." localSheetId="12" hidden="1">{"5 * utfall + budget",#N/A,FALSE,"T-0298";"5 * bolag",#N/A,FALSE,"T-0298";"Unibank, utfall alla",#N/A,FALSE,"T-0298";#N/A,#N/A,FALSE,"Koncernskulder";#N/A,#N/A,FALSE,"Koncernfakturering"}</definedName>
    <definedName name="wrn.Månadsrapport._.T." localSheetId="13" hidden="1">{"5 * utfall + budget",#N/A,FALSE,"T-0298";"5 * bolag",#N/A,FALSE,"T-0298";"Unibank, utfall alla",#N/A,FALSE,"T-0298";#N/A,#N/A,FALSE,"Koncernskulder";#N/A,#N/A,FALSE,"Koncernfakturering"}</definedName>
    <definedName name="wrn.Månadsrapport._.T." localSheetId="11" hidden="1">{"5 * utfall + budget",#N/A,FALSE,"T-0298";"5 * bolag",#N/A,FALSE,"T-0298";"Unibank, utfall alla",#N/A,FALSE,"T-0298";#N/A,#N/A,FALSE,"Koncernskulder";#N/A,#N/A,FALSE,"Koncernfakturering"}</definedName>
    <definedName name="wrn.Månadsrapport._.T." localSheetId="40" hidden="1">{"5 * utfall + budget",#N/A,FALSE,"T-0298";"5 * bolag",#N/A,FALSE,"T-0298";"Unibank, utfall alla",#N/A,FALSE,"T-0298";#N/A,#N/A,FALSE,"Koncernskulder";#N/A,#N/A,FALSE,"Koncernfakturering"}</definedName>
    <definedName name="wrn.Månadsrapport._.T." localSheetId="36" hidden="1">{"5 * utfall + budget",#N/A,FALSE,"T-0298";"5 * bolag",#N/A,FALSE,"T-0298";"Unibank, utfall alla",#N/A,FALSE,"T-0298";#N/A,#N/A,FALSE,"Koncernskulder";#N/A,#N/A,FALSE,"Koncernfakturering"}</definedName>
    <definedName name="wrn.Månadsrapport._.T." localSheetId="19" hidden="1">{"5 * utfall + budget",#N/A,FALSE,"T-0298";"5 * bolag",#N/A,FALSE,"T-0298";"Unibank, utfall alla",#N/A,FALSE,"T-0298";#N/A,#N/A,FALSE,"Koncernskulder";#N/A,#N/A,FALSE,"Koncernfakturering"}</definedName>
    <definedName name="wrn.Månadsrapport._.T." localSheetId="20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41" hidden="1">{#N/A,#N/A,TRUE,"Forside";#N/A,#N/A,TRUE,"Contents";#N/A,#N/A,TRUE,"Opera. income stat.";#N/A,#N/A,TRUE,"Business area ";#N/A,#N/A,TRUE,"Statutory income statem."}</definedName>
    <definedName name="wrn.udskriv." localSheetId="21" hidden="1">{#N/A,#N/A,TRUE,"Forside";#N/A,#N/A,TRUE,"Contents";#N/A,#N/A,TRUE,"Opera. income stat.";#N/A,#N/A,TRUE,"Business area ";#N/A,#N/A,TRUE,"Statutory income statem."}</definedName>
    <definedName name="wrn.udskriv." localSheetId="15" hidden="1">{#N/A,#N/A,TRUE,"Forside";#N/A,#N/A,TRUE,"Contents";#N/A,#N/A,TRUE,"Opera. income stat.";#N/A,#N/A,TRUE,"Business area ";#N/A,#N/A,TRUE,"Statutory income statem."}</definedName>
    <definedName name="wrn.udskriv." localSheetId="35" hidden="1">{#N/A,#N/A,TRUE,"Forside";#N/A,#N/A,TRUE,"Contents";#N/A,#N/A,TRUE,"Opera. income stat.";#N/A,#N/A,TRUE,"Business area ";#N/A,#N/A,TRUE,"Statutory income statem."}</definedName>
    <definedName name="wrn.udskriv." localSheetId="34" hidden="1">{#N/A,#N/A,TRUE,"Forside";#N/A,#N/A,TRUE,"Contents";#N/A,#N/A,TRUE,"Opera. income stat.";#N/A,#N/A,TRUE,"Business area ";#N/A,#N/A,TRUE,"Statutory income statem."}</definedName>
    <definedName name="wrn.udskriv." localSheetId="31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27" hidden="1">{#N/A,#N/A,TRUE,"Forside";#N/A,#N/A,TRUE,"Contents";#N/A,#N/A,TRUE,"Opera. income stat.";#N/A,#N/A,TRUE,"Business area ";#N/A,#N/A,TRUE,"Statutory income statem."}</definedName>
    <definedName name="wrn.udskriv." localSheetId="37" hidden="1">{#N/A,#N/A,TRUE,"Forside";#N/A,#N/A,TRUE,"Contents";#N/A,#N/A,TRUE,"Opera. income stat.";#N/A,#N/A,TRUE,"Business area ";#N/A,#N/A,TRUE,"Statutory income statem."}</definedName>
    <definedName name="wrn.udskriv." localSheetId="58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55" hidden="1">{#N/A,#N/A,TRUE,"Forside";#N/A,#N/A,TRUE,"Contents";#N/A,#N/A,TRUE,"Opera. income stat.";#N/A,#N/A,TRUE,"Business area ";#N/A,#N/A,TRUE,"Statutory income statem."}</definedName>
    <definedName name="wrn.udskriv." localSheetId="57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46" hidden="1">{#N/A,#N/A,TRUE,"Forside";#N/A,#N/A,TRUE,"Contents";#N/A,#N/A,TRUE,"Opera. income stat.";#N/A,#N/A,TRUE,"Business area ";#N/A,#N/A,TRUE,"Statutory income statem."}</definedName>
    <definedName name="wrn.udskriv." localSheetId="42" hidden="1">{#N/A,#N/A,TRUE,"Forside";#N/A,#N/A,TRUE,"Contents";#N/A,#N/A,TRUE,"Opera. income stat.";#N/A,#N/A,TRUE,"Business area ";#N/A,#N/A,TRUE,"Statutory income statem."}</definedName>
    <definedName name="wrn.udskriv." localSheetId="10" hidden="1">{#N/A,#N/A,TRUE,"Forside";#N/A,#N/A,TRUE,"Contents";#N/A,#N/A,TRUE,"Opera. income stat.";#N/A,#N/A,TRUE,"Business area ";#N/A,#N/A,TRUE,"Statutory income statem."}</definedName>
    <definedName name="wrn.udskriv." localSheetId="12" hidden="1">{#N/A,#N/A,TRUE,"Forside";#N/A,#N/A,TRUE,"Contents";#N/A,#N/A,TRUE,"Opera. income stat.";#N/A,#N/A,TRUE,"Business area ";#N/A,#N/A,TRUE,"Statutory income statem."}</definedName>
    <definedName name="wrn.udskriv." localSheetId="13" hidden="1">{#N/A,#N/A,TRUE,"Forside";#N/A,#N/A,TRUE,"Contents";#N/A,#N/A,TRUE,"Opera. income stat.";#N/A,#N/A,TRUE,"Business area ";#N/A,#N/A,TRUE,"Statutory income statem."}</definedName>
    <definedName name="wrn.udskriv." localSheetId="11" hidden="1">{#N/A,#N/A,TRUE,"Forside";#N/A,#N/A,TRUE,"Contents";#N/A,#N/A,TRUE,"Opera. income stat.";#N/A,#N/A,TRUE,"Business area ";#N/A,#N/A,TRUE,"Statutory income statem."}</definedName>
    <definedName name="wrn.udskriv." localSheetId="40" hidden="1">{#N/A,#N/A,TRUE,"Forside";#N/A,#N/A,TRUE,"Contents";#N/A,#N/A,TRUE,"Opera. income stat.";#N/A,#N/A,TRUE,"Business area ";#N/A,#N/A,TRUE,"Statutory income statem."}</definedName>
    <definedName name="wrn.udskriv." localSheetId="36" hidden="1">{#N/A,#N/A,TRUE,"Forside";#N/A,#N/A,TRUE,"Contents";#N/A,#N/A,TRUE,"Opera. income stat.";#N/A,#N/A,TRUE,"Business area ";#N/A,#N/A,TRUE,"Statutory income statem."}</definedName>
    <definedName name="wrn.udskriv." localSheetId="19" hidden="1">{#N/A,#N/A,TRUE,"Forside";#N/A,#N/A,TRUE,"Contents";#N/A,#N/A,TRUE,"Opera. income stat.";#N/A,#N/A,TRUE,"Business area ";#N/A,#N/A,TRUE,"Statutory income statem."}</definedName>
    <definedName name="wrn.udskriv." localSheetId="20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41">[98]Content!$I$5</definedName>
    <definedName name="wsCompanyCode" localSheetId="31">[99]Content!$I$5</definedName>
    <definedName name="wsCompanyCode" localSheetId="54">[99]Content!$I$5</definedName>
    <definedName name="wsCompanyCode" localSheetId="37">[100]Content!$I$5</definedName>
    <definedName name="wsCompanyCode" localSheetId="58">[101]Content!$I$5</definedName>
    <definedName name="wsCompanyCode" localSheetId="55">[100]Content!$I$5</definedName>
    <definedName name="wsCompanyCode" localSheetId="57">[99]Content!$I$5</definedName>
    <definedName name="wsCompanyCode" localSheetId="8">[102]Content!$I$5</definedName>
    <definedName name="wsCompanyCode" localSheetId="9">[102]Content!$I$5</definedName>
    <definedName name="wsCompanyCode" localSheetId="7">[102]Content!$I$5</definedName>
    <definedName name="wsCompanyCode" localSheetId="36">[100]Content!$I$5</definedName>
    <definedName name="wsCompanyCode">[98]Content!$I$5</definedName>
    <definedName name="wsCompilDate" localSheetId="41">[98]Content!$K$6</definedName>
    <definedName name="wsCompilDate" localSheetId="31">[99]Content!$K$6</definedName>
    <definedName name="wsCompilDate" localSheetId="54">[99]Content!$K$6</definedName>
    <definedName name="wsCompilDate" localSheetId="37">[100]Content!$K$6</definedName>
    <definedName name="wsCompilDate" localSheetId="58">[101]Content!$K$6</definedName>
    <definedName name="wsCompilDate" localSheetId="55">[100]Content!$K$6</definedName>
    <definedName name="wsCompilDate" localSheetId="57">[99]Content!$K$6</definedName>
    <definedName name="wsCompilDate" localSheetId="8">[102]Content!$K$6</definedName>
    <definedName name="wsCompilDate" localSheetId="9">[102]Content!$K$6</definedName>
    <definedName name="wsCompilDate" localSheetId="7">[102]Content!$K$6</definedName>
    <definedName name="wsCompilDate" localSheetId="36">[100]Content!$K$6</definedName>
    <definedName name="wsCompilDate">[98]Content!$K$6</definedName>
    <definedName name="wsCompiler" localSheetId="41">[98]Content!$I$6</definedName>
    <definedName name="wsCompiler" localSheetId="31">[99]Content!$I$6</definedName>
    <definedName name="wsCompiler" localSheetId="54">[99]Content!$I$6</definedName>
    <definedName name="wsCompiler" localSheetId="37">[100]Content!$I$6</definedName>
    <definedName name="wsCompiler" localSheetId="58">[101]Content!$I$6</definedName>
    <definedName name="wsCompiler" localSheetId="55">[100]Content!$I$6</definedName>
    <definedName name="wsCompiler" localSheetId="57">[99]Content!$I$6</definedName>
    <definedName name="wsCompiler" localSheetId="8">[102]Content!$I$6</definedName>
    <definedName name="wsCompiler" localSheetId="9">[102]Content!$I$6</definedName>
    <definedName name="wsCompiler" localSheetId="7">[102]Content!$I$6</definedName>
    <definedName name="wsCompiler" localSheetId="36">[100]Content!$I$6</definedName>
    <definedName name="wsCompiler">[98]Content!$I$6</definedName>
    <definedName name="wsCurrency" localSheetId="41">[98]Content!$D$6</definedName>
    <definedName name="wsCurrency" localSheetId="31">[99]Content!$D$6</definedName>
    <definedName name="wsCurrency" localSheetId="54">[99]Content!$D$6</definedName>
    <definedName name="wsCurrency" localSheetId="37">[100]Content!$D$6</definedName>
    <definedName name="wsCurrency" localSheetId="58">[101]Content!$D$6</definedName>
    <definedName name="wsCurrency" localSheetId="55">[100]Content!$D$6</definedName>
    <definedName name="wsCurrency" localSheetId="57">[99]Content!$D$6</definedName>
    <definedName name="wsCurrency" localSheetId="8">[102]Content!$D$6</definedName>
    <definedName name="wsCurrency" localSheetId="9">[102]Content!$D$6</definedName>
    <definedName name="wsCurrency" localSheetId="7">[102]Content!$D$6</definedName>
    <definedName name="wsCurrency" localSheetId="36">[100]Content!$D$6</definedName>
    <definedName name="wsCurrency">[98]Content!$D$6</definedName>
    <definedName name="wsFilename" localSheetId="41">[98]_Settings!#REF!</definedName>
    <definedName name="wsFilename" localSheetId="35">[100]_Settings!#REF!</definedName>
    <definedName name="wsFilename" localSheetId="34">[100]_Settings!#REF!</definedName>
    <definedName name="wsFilename" localSheetId="31">[99]_Settings!#REF!</definedName>
    <definedName name="wsFilename" localSheetId="54">[99]_Settings!#REF!</definedName>
    <definedName name="wsFilename" localSheetId="37">[100]_Settings!#REF!</definedName>
    <definedName name="wsFilename" localSheetId="58">[101]_Settings!#REF!</definedName>
    <definedName name="wsFilename" localSheetId="5">[99]_Settings!#REF!</definedName>
    <definedName name="wsFilename" localSheetId="6">[99]_Settings!#REF!</definedName>
    <definedName name="wsFilename" localSheetId="55">[100]_Settings!#REF!</definedName>
    <definedName name="wsFilename" localSheetId="57">[99]_Settings!#REF!</definedName>
    <definedName name="wsFilename" localSheetId="8">[102]_Settings!#REF!</definedName>
    <definedName name="wsFilename" localSheetId="9">[102]_Settings!#REF!</definedName>
    <definedName name="wsFilename" localSheetId="7">[102]_Settings!#REF!</definedName>
    <definedName name="wsFilename" localSheetId="36">[100]_Settings!#REF!</definedName>
    <definedName name="wsFilename">[98]_Settings!#REF!</definedName>
    <definedName name="wsRepEntity" localSheetId="41">[98]Content!$D$5</definedName>
    <definedName name="wsRepEntity" localSheetId="31">[99]Content!$D$5</definedName>
    <definedName name="wsRepEntity" localSheetId="54">[99]Content!$D$5</definedName>
    <definedName name="wsRepEntity" localSheetId="37">[100]Content!$D$5</definedName>
    <definedName name="wsRepEntity" localSheetId="58">[101]Content!$D$5</definedName>
    <definedName name="wsRepEntity" localSheetId="55">[100]Content!$D$5</definedName>
    <definedName name="wsRepEntity" localSheetId="57">[99]Content!$D$5</definedName>
    <definedName name="wsRepEntity" localSheetId="8">[102]Content!$D$5</definedName>
    <definedName name="wsRepEntity" localSheetId="9">[102]Content!$D$5</definedName>
    <definedName name="wsRepEntity" localSheetId="7">[102]Content!$D$5</definedName>
    <definedName name="wsRepEntity" localSheetId="36">[100]Content!$D$5</definedName>
    <definedName name="wsRepEntity">[98]Content!$D$5</definedName>
    <definedName name="wsTxtRepPeriod" localSheetId="41">[98]_Settings!$B$4</definedName>
    <definedName name="wsTxtRepPeriod" localSheetId="31">[99]_Settings!$B$4</definedName>
    <definedName name="wsTxtRepPeriod" localSheetId="54">[99]_Settings!$B$4</definedName>
    <definedName name="wsTxtRepPeriod" localSheetId="37">[100]_Settings!$B$4</definedName>
    <definedName name="wsTxtRepPeriod" localSheetId="58">[101]_Settings!$B$4</definedName>
    <definedName name="wsTxtRepPeriod" localSheetId="55">[100]_Settings!$B$4</definedName>
    <definedName name="wsTxtRepPeriod" localSheetId="57">[99]_Settings!$B$4</definedName>
    <definedName name="wsTxtRepPeriod" localSheetId="8">[102]_Settings!$B$4</definedName>
    <definedName name="wsTxtRepPeriod" localSheetId="9">[102]_Settings!$B$4</definedName>
    <definedName name="wsTxtRepPeriod" localSheetId="7">[102]_Settings!$B$4</definedName>
    <definedName name="wsTxtRepPeriod" localSheetId="36">[100]_Settings!$B$4</definedName>
    <definedName name="wsTxtRepPeriod">[98]_Settings!$B$4</definedName>
    <definedName name="vuosi" localSheetId="41">[78]Syöttöpohja!$U$2</definedName>
    <definedName name="vuosi" localSheetId="54">[79]Syöttöpohja!$U$2</definedName>
    <definedName name="vuosi" localSheetId="37">[79]Syöttöpohja!$U$2</definedName>
    <definedName name="vuosi" localSheetId="38">[79]Syöttöpohja!$U$2</definedName>
    <definedName name="vuosi" localSheetId="58">[80]Syöttöpohja!$U$2</definedName>
    <definedName name="vuosi" localSheetId="32">[79]Syöttöpohja!$U$2</definedName>
    <definedName name="vuosi" localSheetId="55">[81]Syöttöpohja!$U$2</definedName>
    <definedName name="vuosi" localSheetId="57">[79]Syöttöpohja!$U$2</definedName>
    <definedName name="vuosi" localSheetId="8">[82]Syöttöpohja!$U$2</definedName>
    <definedName name="vuosi" localSheetId="9">[82]Syöttöpohja!$U$2</definedName>
    <definedName name="vuosi" localSheetId="7">[82]Syöttöpohja!$U$2</definedName>
    <definedName name="vuosi" localSheetId="36">[79]Syöttöpohja!$U$2</definedName>
    <definedName name="vuosi">[78]Syöttöpohja!$U$2</definedName>
    <definedName name="xx" localSheetId="41" hidden="1">{#N/A,#N/A,TRUE,"Forside";#N/A,#N/A,TRUE,"Contents";#N/A,#N/A,TRUE,"Opera. income stat.";#N/A,#N/A,TRUE,"Business area ";#N/A,#N/A,TRUE,"Statutory income statem."}</definedName>
    <definedName name="xx" localSheetId="21" hidden="1">{#N/A,#N/A,TRUE,"Forside";#N/A,#N/A,TRUE,"Contents";#N/A,#N/A,TRUE,"Opera. income stat.";#N/A,#N/A,TRUE,"Business area ";#N/A,#N/A,TRUE,"Statutory income statem."}</definedName>
    <definedName name="xx" localSheetId="15" hidden="1">{#N/A,#N/A,TRUE,"Forside";#N/A,#N/A,TRUE,"Contents";#N/A,#N/A,TRUE,"Opera. income stat.";#N/A,#N/A,TRUE,"Business area ";#N/A,#N/A,TRUE,"Statutory income statem."}</definedName>
    <definedName name="xx" localSheetId="35" hidden="1">{#N/A,#N/A,TRUE,"Forside";#N/A,#N/A,TRUE,"Contents";#N/A,#N/A,TRUE,"Opera. income stat.";#N/A,#N/A,TRUE,"Business area ";#N/A,#N/A,TRUE,"Statutory income statem."}</definedName>
    <definedName name="xx" localSheetId="34" hidden="1">{#N/A,#N/A,TRUE,"Forside";#N/A,#N/A,TRUE,"Contents";#N/A,#N/A,TRUE,"Opera. income stat.";#N/A,#N/A,TRUE,"Business area ";#N/A,#N/A,TRUE,"Statutory income statem."}</definedName>
    <definedName name="xx" localSheetId="31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27" hidden="1">{#N/A,#N/A,TRUE,"Forside";#N/A,#N/A,TRUE,"Contents";#N/A,#N/A,TRUE,"Opera. income stat.";#N/A,#N/A,TRUE,"Business area ";#N/A,#N/A,TRUE,"Statutory income statem."}</definedName>
    <definedName name="xx" localSheetId="37" hidden="1">{#N/A,#N/A,TRUE,"Forside";#N/A,#N/A,TRUE,"Contents";#N/A,#N/A,TRUE,"Opera. income stat.";#N/A,#N/A,TRUE,"Business area ";#N/A,#N/A,TRUE,"Statutory income statem."}</definedName>
    <definedName name="xx" localSheetId="58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55" hidden="1">{#N/A,#N/A,TRUE,"Forside";#N/A,#N/A,TRUE,"Contents";#N/A,#N/A,TRUE,"Opera. income stat.";#N/A,#N/A,TRUE,"Business area ";#N/A,#N/A,TRUE,"Statutory income statem."}</definedName>
    <definedName name="xx" localSheetId="57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46" hidden="1">{#N/A,#N/A,TRUE,"Forside";#N/A,#N/A,TRUE,"Contents";#N/A,#N/A,TRUE,"Opera. income stat.";#N/A,#N/A,TRUE,"Business area ";#N/A,#N/A,TRUE,"Statutory income statem."}</definedName>
    <definedName name="xx" localSheetId="42" hidden="1">{#N/A,#N/A,TRUE,"Forside";#N/A,#N/A,TRUE,"Contents";#N/A,#N/A,TRUE,"Opera. income stat.";#N/A,#N/A,TRUE,"Business area ";#N/A,#N/A,TRUE,"Statutory income statem."}</definedName>
    <definedName name="xx" localSheetId="10" hidden="1">{#N/A,#N/A,TRUE,"Forside";#N/A,#N/A,TRUE,"Contents";#N/A,#N/A,TRUE,"Opera. income stat.";#N/A,#N/A,TRUE,"Business area ";#N/A,#N/A,TRUE,"Statutory income statem."}</definedName>
    <definedName name="xx" localSheetId="12" hidden="1">{#N/A,#N/A,TRUE,"Forside";#N/A,#N/A,TRUE,"Contents";#N/A,#N/A,TRUE,"Opera. income stat.";#N/A,#N/A,TRUE,"Business area ";#N/A,#N/A,TRUE,"Statutory income statem."}</definedName>
    <definedName name="xx" localSheetId="13" hidden="1">{#N/A,#N/A,TRUE,"Forside";#N/A,#N/A,TRUE,"Contents";#N/A,#N/A,TRUE,"Opera. income stat.";#N/A,#N/A,TRUE,"Business area ";#N/A,#N/A,TRUE,"Statutory income statem."}</definedName>
    <definedName name="xx" localSheetId="11" hidden="1">{#N/A,#N/A,TRUE,"Forside";#N/A,#N/A,TRUE,"Contents";#N/A,#N/A,TRUE,"Opera. income stat.";#N/A,#N/A,TRUE,"Business area ";#N/A,#N/A,TRUE,"Statutory income statem."}</definedName>
    <definedName name="xx" localSheetId="40" hidden="1">{#N/A,#N/A,TRUE,"Forside";#N/A,#N/A,TRUE,"Contents";#N/A,#N/A,TRUE,"Opera. income stat.";#N/A,#N/A,TRUE,"Business area ";#N/A,#N/A,TRUE,"Statutory income statem."}</definedName>
    <definedName name="xx" localSheetId="36" hidden="1">{#N/A,#N/A,TRUE,"Forside";#N/A,#N/A,TRUE,"Contents";#N/A,#N/A,TRUE,"Opera. income stat.";#N/A,#N/A,TRUE,"Business area ";#N/A,#N/A,TRUE,"Statutory income statem."}</definedName>
    <definedName name="xx" localSheetId="19" hidden="1">{#N/A,#N/A,TRUE,"Forside";#N/A,#N/A,TRUE,"Contents";#N/A,#N/A,TRUE,"Opera. income stat.";#N/A,#N/A,TRUE,"Business area ";#N/A,#N/A,TRUE,"Statutory income statem."}</definedName>
    <definedName name="xx" localSheetId="20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41" hidden="1">{"5 * utfall + budget",#N/A,FALSE,"T-0298";"5 * bolag",#N/A,FALSE,"T-0298";"Unibank, utfall alla",#N/A,FALSE,"T-0298";#N/A,#N/A,FALSE,"Koncernskulder";#N/A,#N/A,FALSE,"Koncernfakturering"}</definedName>
    <definedName name="xxx" localSheetId="21" hidden="1">{"5 * utfall + budget",#N/A,FALSE,"T-0298";"5 * bolag",#N/A,FALSE,"T-0298";"Unibank, utfall alla",#N/A,FALSE,"T-0298";#N/A,#N/A,FALSE,"Koncernskulder";#N/A,#N/A,FALSE,"Koncernfakturering"}</definedName>
    <definedName name="xxx" localSheetId="15" hidden="1">{"5 * utfall + budget",#N/A,FALSE,"T-0298";"5 * bolag",#N/A,FALSE,"T-0298";"Unibank, utfall alla",#N/A,FALSE,"T-0298";#N/A,#N/A,FALSE,"Koncernskulder";#N/A,#N/A,FALSE,"Koncernfakturering"}</definedName>
    <definedName name="xxx" localSheetId="35" hidden="1">{"5 * utfall + budget",#N/A,FALSE,"T-0298";"5 * bolag",#N/A,FALSE,"T-0298";"Unibank, utfall alla",#N/A,FALSE,"T-0298";#N/A,#N/A,FALSE,"Koncernskulder";#N/A,#N/A,FALSE,"Koncernfakturering"}</definedName>
    <definedName name="xxx" localSheetId="34" hidden="1">{"5 * utfall + budget",#N/A,FALSE,"T-0298";"5 * bolag",#N/A,FALSE,"T-0298";"Unibank, utfall alla",#N/A,FALSE,"T-0298";#N/A,#N/A,FALSE,"Koncernskulder";#N/A,#N/A,FALSE,"Koncernfakturering"}</definedName>
    <definedName name="xxx" localSheetId="31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27" hidden="1">{"5 * utfall + budget",#N/A,FALSE,"T-0298";"5 * bolag",#N/A,FALSE,"T-0298";"Unibank, utfall alla",#N/A,FALSE,"T-0298";#N/A,#N/A,FALSE,"Koncernskulder";#N/A,#N/A,FALSE,"Koncernfakturering"}</definedName>
    <definedName name="xxx" localSheetId="37" hidden="1">{"5 * utfall + budget",#N/A,FALSE,"T-0298";"5 * bolag",#N/A,FALSE,"T-0298";"Unibank, utfall alla",#N/A,FALSE,"T-0298";#N/A,#N/A,FALSE,"Koncernskulder";#N/A,#N/A,FALSE,"Koncernfakturering"}</definedName>
    <definedName name="xxx" localSheetId="58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55" hidden="1">{"5 * utfall + budget",#N/A,FALSE,"T-0298";"5 * bolag",#N/A,FALSE,"T-0298";"Unibank, utfall alla",#N/A,FALSE,"T-0298";#N/A,#N/A,FALSE,"Koncernskulder";#N/A,#N/A,FALSE,"Koncernfakturering"}</definedName>
    <definedName name="xxx" localSheetId="57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46" hidden="1">{"5 * utfall + budget",#N/A,FALSE,"T-0298";"5 * bolag",#N/A,FALSE,"T-0298";"Unibank, utfall alla",#N/A,FALSE,"T-0298";#N/A,#N/A,FALSE,"Koncernskulder";#N/A,#N/A,FALSE,"Koncernfakturering"}</definedName>
    <definedName name="xxx" localSheetId="42" hidden="1">{"5 * utfall + budget",#N/A,FALSE,"T-0298";"5 * bolag",#N/A,FALSE,"T-0298";"Unibank, utfall alla",#N/A,FALSE,"T-0298";#N/A,#N/A,FALSE,"Koncernskulder";#N/A,#N/A,FALSE,"Koncernfakturering"}</definedName>
    <definedName name="xxx" localSheetId="10" hidden="1">{"5 * utfall + budget",#N/A,FALSE,"T-0298";"5 * bolag",#N/A,FALSE,"T-0298";"Unibank, utfall alla",#N/A,FALSE,"T-0298";#N/A,#N/A,FALSE,"Koncernskulder";#N/A,#N/A,FALSE,"Koncernfakturering"}</definedName>
    <definedName name="xxx" localSheetId="12" hidden="1">{"5 * utfall + budget",#N/A,FALSE,"T-0298";"5 * bolag",#N/A,FALSE,"T-0298";"Unibank, utfall alla",#N/A,FALSE,"T-0298";#N/A,#N/A,FALSE,"Koncernskulder";#N/A,#N/A,FALSE,"Koncernfakturering"}</definedName>
    <definedName name="xxx" localSheetId="13" hidden="1">{"5 * utfall + budget",#N/A,FALSE,"T-0298";"5 * bolag",#N/A,FALSE,"T-0298";"Unibank, utfall alla",#N/A,FALSE,"T-0298";#N/A,#N/A,FALSE,"Koncernskulder";#N/A,#N/A,FALSE,"Koncernfakturering"}</definedName>
    <definedName name="xxx" localSheetId="11" hidden="1">{"5 * utfall + budget",#N/A,FALSE,"T-0298";"5 * bolag",#N/A,FALSE,"T-0298";"Unibank, utfall alla",#N/A,FALSE,"T-0298";#N/A,#N/A,FALSE,"Koncernskulder";#N/A,#N/A,FALSE,"Koncernfakturering"}</definedName>
    <definedName name="xxx" localSheetId="40" hidden="1">{"5 * utfall + budget",#N/A,FALSE,"T-0298";"5 * bolag",#N/A,FALSE,"T-0298";"Unibank, utfall alla",#N/A,FALSE,"T-0298";#N/A,#N/A,FALSE,"Koncernskulder";#N/A,#N/A,FALSE,"Koncernfakturering"}</definedName>
    <definedName name="xxx" localSheetId="36" hidden="1">{"5 * utfall + budget",#N/A,FALSE,"T-0298";"5 * bolag",#N/A,FALSE,"T-0298";"Unibank, utfall alla",#N/A,FALSE,"T-0298";#N/A,#N/A,FALSE,"Koncernskulder";#N/A,#N/A,FALSE,"Koncernfakturering"}</definedName>
    <definedName name="xxx" localSheetId="19" hidden="1">{"5 * utfall + budget",#N/A,FALSE,"T-0298";"5 * bolag",#N/A,FALSE,"T-0298";"Unibank, utfall alla",#N/A,FALSE,"T-0298";#N/A,#N/A,FALSE,"Koncernskulder";#N/A,#N/A,FALSE,"Koncernfakturering"}</definedName>
    <definedName name="xxx" localSheetId="20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41" hidden="1">{#N/A,#N/A,TRUE,"Forside";#N/A,#N/A,TRUE,"Contents";#N/A,#N/A,TRUE,"Opera. income stat.";#N/A,#N/A,TRUE,"Business area ";#N/A,#N/A,TRUE,"Statutory income statem."}</definedName>
    <definedName name="xxxx" localSheetId="21" hidden="1">{#N/A,#N/A,TRUE,"Forside";#N/A,#N/A,TRUE,"Contents";#N/A,#N/A,TRUE,"Opera. income stat.";#N/A,#N/A,TRUE,"Business area ";#N/A,#N/A,TRUE,"Statutory income statem."}</definedName>
    <definedName name="xxxx" localSheetId="15" hidden="1">{#N/A,#N/A,TRUE,"Forside";#N/A,#N/A,TRUE,"Contents";#N/A,#N/A,TRUE,"Opera. income stat.";#N/A,#N/A,TRUE,"Business area ";#N/A,#N/A,TRUE,"Statutory income statem."}</definedName>
    <definedName name="xxxx" localSheetId="35" hidden="1">{#N/A,#N/A,TRUE,"Forside";#N/A,#N/A,TRUE,"Contents";#N/A,#N/A,TRUE,"Opera. income stat.";#N/A,#N/A,TRUE,"Business area ";#N/A,#N/A,TRUE,"Statutory income statem."}</definedName>
    <definedName name="xxxx" localSheetId="34" hidden="1">{#N/A,#N/A,TRUE,"Forside";#N/A,#N/A,TRUE,"Contents";#N/A,#N/A,TRUE,"Opera. income stat.";#N/A,#N/A,TRUE,"Business area ";#N/A,#N/A,TRUE,"Statutory income statem."}</definedName>
    <definedName name="xxxx" localSheetId="31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27" hidden="1">{#N/A,#N/A,TRUE,"Forside";#N/A,#N/A,TRUE,"Contents";#N/A,#N/A,TRUE,"Opera. income stat.";#N/A,#N/A,TRUE,"Business area ";#N/A,#N/A,TRUE,"Statutory income statem."}</definedName>
    <definedName name="xxxx" localSheetId="37" hidden="1">{#N/A,#N/A,TRUE,"Forside";#N/A,#N/A,TRUE,"Contents";#N/A,#N/A,TRUE,"Opera. income stat.";#N/A,#N/A,TRUE,"Business area ";#N/A,#N/A,TRUE,"Statutory income statem."}</definedName>
    <definedName name="xxxx" localSheetId="58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55" hidden="1">{#N/A,#N/A,TRUE,"Forside";#N/A,#N/A,TRUE,"Contents";#N/A,#N/A,TRUE,"Opera. income stat.";#N/A,#N/A,TRUE,"Business area ";#N/A,#N/A,TRUE,"Statutory income statem."}</definedName>
    <definedName name="xxxx" localSheetId="57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46" hidden="1">{#N/A,#N/A,TRUE,"Forside";#N/A,#N/A,TRUE,"Contents";#N/A,#N/A,TRUE,"Opera. income stat.";#N/A,#N/A,TRUE,"Business area ";#N/A,#N/A,TRUE,"Statutory income statem."}</definedName>
    <definedName name="xxxx" localSheetId="42" hidden="1">{#N/A,#N/A,TRUE,"Forside";#N/A,#N/A,TRUE,"Contents";#N/A,#N/A,TRUE,"Opera. income stat.";#N/A,#N/A,TRUE,"Business area ";#N/A,#N/A,TRUE,"Statutory income statem."}</definedName>
    <definedName name="xxxx" localSheetId="10" hidden="1">{#N/A,#N/A,TRUE,"Forside";#N/A,#N/A,TRUE,"Contents";#N/A,#N/A,TRUE,"Opera. income stat.";#N/A,#N/A,TRUE,"Business area ";#N/A,#N/A,TRUE,"Statutory income statem."}</definedName>
    <definedName name="xxxx" localSheetId="12" hidden="1">{#N/A,#N/A,TRUE,"Forside";#N/A,#N/A,TRUE,"Contents";#N/A,#N/A,TRUE,"Opera. income stat.";#N/A,#N/A,TRUE,"Business area ";#N/A,#N/A,TRUE,"Statutory income statem."}</definedName>
    <definedName name="xxxx" localSheetId="13" hidden="1">{#N/A,#N/A,TRUE,"Forside";#N/A,#N/A,TRUE,"Contents";#N/A,#N/A,TRUE,"Opera. income stat.";#N/A,#N/A,TRUE,"Business area ";#N/A,#N/A,TRUE,"Statutory income statem."}</definedName>
    <definedName name="xxxx" localSheetId="11" hidden="1">{#N/A,#N/A,TRUE,"Forside";#N/A,#N/A,TRUE,"Contents";#N/A,#N/A,TRUE,"Opera. income stat.";#N/A,#N/A,TRUE,"Business area ";#N/A,#N/A,TRUE,"Statutory income statem."}</definedName>
    <definedName name="xxxx" localSheetId="40" hidden="1">{#N/A,#N/A,TRUE,"Forside";#N/A,#N/A,TRUE,"Contents";#N/A,#N/A,TRUE,"Opera. income stat.";#N/A,#N/A,TRUE,"Business area ";#N/A,#N/A,TRUE,"Statutory income statem."}</definedName>
    <definedName name="xxxx" localSheetId="36" hidden="1">{#N/A,#N/A,TRUE,"Forside";#N/A,#N/A,TRUE,"Contents";#N/A,#N/A,TRUE,"Opera. income stat.";#N/A,#N/A,TRUE,"Business area ";#N/A,#N/A,TRUE,"Statutory income statem."}</definedName>
    <definedName name="xxxx" localSheetId="19" hidden="1">{#N/A,#N/A,TRUE,"Forside";#N/A,#N/A,TRUE,"Contents";#N/A,#N/A,TRUE,"Opera. income stat.";#N/A,#N/A,TRUE,"Business area ";#N/A,#N/A,TRUE,"Statutory income statem."}</definedName>
    <definedName name="xxxx" localSheetId="20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41">[6]XXX!$C$26</definedName>
    <definedName name="Year1" localSheetId="54">[7]XXX!$C$26</definedName>
    <definedName name="Year1" localSheetId="37">[7]XXX!$C$26</definedName>
    <definedName name="Year1" localSheetId="38">[7]XXX!$C$26</definedName>
    <definedName name="Year1" localSheetId="58">[8]XXX!$C$26</definedName>
    <definedName name="Year1" localSheetId="32">[7]XXX!$C$26</definedName>
    <definedName name="Year1" localSheetId="55">[9]XXX!$C$26</definedName>
    <definedName name="Year1" localSheetId="57">[7]XXX!$C$26</definedName>
    <definedName name="Year1" localSheetId="8">[10]XXX!$C$26</definedName>
    <definedName name="Year1" localSheetId="9">[10]XXX!$C$26</definedName>
    <definedName name="Year1" localSheetId="7">[10]XXX!$C$26</definedName>
    <definedName name="Year1" localSheetId="36">[7]XXX!$C$26</definedName>
    <definedName name="Year1">[6]XXX!$C$26</definedName>
    <definedName name="Ytd" localSheetId="41">'[38]Raw Data Sheet'!$A$39</definedName>
    <definedName name="Ytd" localSheetId="54">'[39]Raw Data Sheet'!$A$39</definedName>
    <definedName name="Ytd" localSheetId="37">'[39]Raw Data Sheet'!$A$39</definedName>
    <definedName name="Ytd" localSheetId="38">'[39]Raw Data Sheet'!$A$39</definedName>
    <definedName name="Ytd" localSheetId="58">'[40]Raw Data Sheet'!$A$39</definedName>
    <definedName name="Ytd" localSheetId="32">'[39]Raw Data Sheet'!$A$39</definedName>
    <definedName name="Ytd" localSheetId="55">'[41]Raw Data Sheet'!$A$39</definedName>
    <definedName name="Ytd" localSheetId="57">'[39]Raw Data Sheet'!$A$39</definedName>
    <definedName name="Ytd" localSheetId="8">'[42]Raw Data Sheet'!$A$39</definedName>
    <definedName name="Ytd" localSheetId="9">'[42]Raw Data Sheet'!$A$39</definedName>
    <definedName name="Ytd" localSheetId="7">'[42]Raw Data Sheet'!$A$39</definedName>
    <definedName name="Ytd" localSheetId="36">'[39]Raw Data Sheet'!$A$39</definedName>
    <definedName name="Ytd">'[38]Raw Data Sheet'!$A$39</definedName>
    <definedName name="YTDLY" localSheetId="41">[48]Sheet1!$G$4</definedName>
    <definedName name="YTDLY" localSheetId="54">[49]Sheet1!$G$4</definedName>
    <definedName name="YTDLY" localSheetId="37">[49]Sheet1!$G$4</definedName>
    <definedName name="YTDLY" localSheetId="38">[49]Sheet1!$G$4</definedName>
    <definedName name="YTDLY" localSheetId="58">[50]Sheet1!$G$4</definedName>
    <definedName name="YTDLY" localSheetId="32">[49]Sheet1!$G$4</definedName>
    <definedName name="YTDLY" localSheetId="55">[51]Sheet1!$G$4</definedName>
    <definedName name="YTDLY" localSheetId="57">[49]Sheet1!$G$4</definedName>
    <definedName name="YTDLY" localSheetId="8">[52]Sheet1!$G$4</definedName>
    <definedName name="YTDLY" localSheetId="9">[52]Sheet1!$G$4</definedName>
    <definedName name="YTDLY" localSheetId="7">[52]Sheet1!$G$4</definedName>
    <definedName name="YTDLY" localSheetId="36">[49]Sheet1!$G$4</definedName>
    <definedName name="YTDLY">[48]Sheet1!$G$4</definedName>
    <definedName name="YTDTY" localSheetId="41">[48]Sheet1!$F$4</definedName>
    <definedName name="YTDTY" localSheetId="54">[49]Sheet1!$F$4</definedName>
    <definedName name="YTDTY" localSheetId="37">[49]Sheet1!$F$4</definedName>
    <definedName name="YTDTY" localSheetId="38">[49]Sheet1!$F$4</definedName>
    <definedName name="YTDTY" localSheetId="58">[50]Sheet1!$F$4</definedName>
    <definedName name="YTDTY" localSheetId="32">[49]Sheet1!$F$4</definedName>
    <definedName name="YTDTY" localSheetId="55">[51]Sheet1!$F$4</definedName>
    <definedName name="YTDTY" localSheetId="57">[49]Sheet1!$F$4</definedName>
    <definedName name="YTDTY" localSheetId="8">[52]Sheet1!$F$4</definedName>
    <definedName name="YTDTY" localSheetId="9">[52]Sheet1!$F$4</definedName>
    <definedName name="YTDTY" localSheetId="7">[52]Sheet1!$F$4</definedName>
    <definedName name="YTDTY" localSheetId="36">[49]Sheet1!$F$4</definedName>
    <definedName name="YTDTY">[48]Sheet1!$F$4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728" l="1"/>
  <c r="J28" i="728"/>
  <c r="K28" i="728"/>
  <c r="L28" i="728"/>
  <c r="M28" i="728"/>
  <c r="N28" i="728"/>
  <c r="J50" i="728"/>
  <c r="K50" i="728"/>
  <c r="L50" i="728"/>
  <c r="M50" i="728"/>
  <c r="N50" i="728"/>
  <c r="O50" i="728"/>
  <c r="P50" i="728"/>
  <c r="Q50" i="728"/>
  <c r="B6" i="722" l="1"/>
  <c r="B11" i="722"/>
  <c r="B16" i="722" s="1"/>
  <c r="B18" i="722" s="1"/>
  <c r="B20" i="722" s="1"/>
  <c r="B24" i="722" s="1"/>
  <c r="C11" i="722"/>
  <c r="D11" i="722"/>
  <c r="E11" i="722"/>
  <c r="F11" i="722"/>
  <c r="G11" i="722"/>
  <c r="H11" i="722"/>
  <c r="I11" i="722"/>
  <c r="J11" i="722"/>
  <c r="K11" i="722"/>
  <c r="L11" i="722"/>
  <c r="M11" i="722"/>
  <c r="N11" i="722"/>
  <c r="AC11" i="722"/>
  <c r="AD11" i="722"/>
  <c r="AE11" i="722"/>
  <c r="AF11" i="722"/>
  <c r="AG11" i="722"/>
  <c r="AH11" i="722"/>
  <c r="AI11" i="722"/>
  <c r="AJ11" i="722"/>
  <c r="AK11" i="722"/>
  <c r="B15" i="722"/>
  <c r="C15" i="722"/>
  <c r="D15" i="722"/>
  <c r="E15" i="722"/>
  <c r="F15" i="722"/>
  <c r="G15" i="722"/>
  <c r="C16" i="722"/>
  <c r="AC16" i="722"/>
  <c r="AD16" i="722"/>
  <c r="AE16" i="722"/>
  <c r="AF16" i="722"/>
  <c r="AG16" i="722"/>
  <c r="AH16" i="722"/>
  <c r="AI16" i="722"/>
  <c r="AJ16" i="722"/>
  <c r="AK16" i="722"/>
  <c r="C18" i="722"/>
  <c r="C20" i="722" s="1"/>
  <c r="C24" i="722" s="1"/>
  <c r="D18" i="722"/>
  <c r="E18" i="722"/>
  <c r="F18" i="722"/>
  <c r="AC18" i="722"/>
  <c r="AC20" i="722" s="1"/>
  <c r="AC23" i="722" s="1"/>
  <c r="AD18" i="722"/>
  <c r="AD20" i="722" s="1"/>
  <c r="AD23" i="722" s="1"/>
  <c r="AE18" i="722"/>
  <c r="AF18" i="722"/>
  <c r="AF20" i="722" s="1"/>
  <c r="AF23" i="722" s="1"/>
  <c r="AG18" i="722"/>
  <c r="AG20" i="722" s="1"/>
  <c r="AG23" i="722" s="1"/>
  <c r="AH18" i="722"/>
  <c r="AI18" i="722"/>
  <c r="AI20" i="722" s="1"/>
  <c r="AI23" i="722" s="1"/>
  <c r="AJ18" i="722"/>
  <c r="AK18" i="722"/>
  <c r="AK20" i="722" s="1"/>
  <c r="AK23" i="722" s="1"/>
  <c r="D20" i="722"/>
  <c r="E20" i="722"/>
  <c r="F20" i="722"/>
  <c r="G20" i="722"/>
  <c r="AE20" i="722"/>
  <c r="AH20" i="722"/>
  <c r="AJ20" i="722"/>
  <c r="AJ23" i="722" s="1"/>
  <c r="AE23" i="722"/>
  <c r="AH23" i="722"/>
  <c r="F24" i="722"/>
  <c r="G24" i="722"/>
  <c r="AC26" i="722"/>
  <c r="AD26" i="722"/>
  <c r="AE26" i="722"/>
  <c r="AF26" i="722"/>
  <c r="AG26" i="722"/>
  <c r="AH26" i="722"/>
  <c r="AI26" i="722"/>
  <c r="B29" i="722"/>
  <c r="D29" i="722"/>
  <c r="P30" i="722"/>
  <c r="Q30" i="722"/>
  <c r="R30" i="722"/>
  <c r="S30" i="722"/>
  <c r="T30" i="722"/>
  <c r="AS30" i="722"/>
  <c r="AT30" i="722"/>
  <c r="AU30" i="722"/>
  <c r="AV30" i="722"/>
  <c r="AW30" i="722"/>
  <c r="AX30" i="722"/>
  <c r="AY30" i="722"/>
  <c r="P50" i="722"/>
  <c r="Q50" i="722"/>
  <c r="R50" i="722"/>
  <c r="S50" i="722"/>
  <c r="T50" i="722"/>
  <c r="AS50" i="722"/>
  <c r="AT50" i="722"/>
  <c r="AU50" i="722"/>
  <c r="AV50" i="722"/>
  <c r="AW50" i="722"/>
  <c r="AX50" i="722"/>
  <c r="AY50" i="722"/>
  <c r="P60" i="722"/>
  <c r="Q60" i="722"/>
  <c r="R60" i="722"/>
  <c r="S60" i="722"/>
  <c r="AS60" i="722"/>
  <c r="AT60" i="722"/>
  <c r="AU60" i="722"/>
  <c r="AV60" i="722"/>
  <c r="AW60" i="722"/>
  <c r="AX60" i="722"/>
  <c r="AY60" i="722"/>
  <c r="P61" i="722"/>
  <c r="Q61" i="722"/>
  <c r="R61" i="722"/>
  <c r="S61" i="722"/>
  <c r="T61" i="722"/>
  <c r="AS61" i="722"/>
  <c r="AT61" i="722"/>
  <c r="AU61" i="722"/>
  <c r="AV61" i="722"/>
  <c r="AW61" i="722"/>
  <c r="AX61" i="722"/>
  <c r="AY61" i="722"/>
  <c r="B4" i="702" l="1"/>
  <c r="B5" i="702"/>
  <c r="B6" i="702"/>
  <c r="B7" i="702"/>
  <c r="B8" i="702"/>
  <c r="B9" i="702"/>
  <c r="B10" i="702"/>
  <c r="B11" i="702"/>
  <c r="B12" i="702"/>
  <c r="B13" i="702"/>
  <c r="I14" i="702"/>
  <c r="J14" i="702"/>
  <c r="K14" i="702"/>
  <c r="B20" i="702"/>
  <c r="B21" i="702"/>
  <c r="B22" i="702"/>
  <c r="B23" i="702"/>
  <c r="B24" i="702"/>
  <c r="F24" i="702"/>
  <c r="I25" i="702"/>
  <c r="J25" i="702"/>
  <c r="K25" i="702"/>
  <c r="B14" i="702" l="1"/>
  <c r="B25" i="702"/>
  <c r="B35" i="661"/>
  <c r="B37" i="661"/>
  <c r="B39" i="661"/>
  <c r="B41" i="661"/>
  <c r="B43" i="661"/>
  <c r="B44" i="661"/>
  <c r="B46" i="661"/>
  <c r="B48" i="661"/>
  <c r="B50" i="661"/>
  <c r="B52" i="661"/>
  <c r="A29" i="651" l="1"/>
  <c r="A51" i="651"/>
</calcChain>
</file>

<file path=xl/sharedStrings.xml><?xml version="1.0" encoding="utf-8"?>
<sst xmlns="http://schemas.openxmlformats.org/spreadsheetml/2006/main" count="6683" uniqueCount="1634">
  <si>
    <t xml:space="preserve"> </t>
  </si>
  <si>
    <t>*) Excluding shares issued for the Long Term Incentive Programme (LTIP).</t>
  </si>
  <si>
    <t>100.0%</t>
  </si>
  <si>
    <t>Other</t>
  </si>
  <si>
    <t>Varma Mutual Pension Insurance</t>
  </si>
  <si>
    <t>T. Rowe Price</t>
  </si>
  <si>
    <t>Nordea Funds</t>
  </si>
  <si>
    <t>First Swedish National Pension Fund</t>
  </si>
  <si>
    <t>Didner &amp; Gerge Funds</t>
  </si>
  <si>
    <t>Members appointed by the employees:</t>
  </si>
  <si>
    <t>SHB Funds</t>
  </si>
  <si>
    <t>Norwegian Petroleum Fund</t>
  </si>
  <si>
    <t>Vanguard Funds</t>
  </si>
  <si>
    <t>BlackRock</t>
  </si>
  <si>
    <t>Swedbank Robur Funds</t>
  </si>
  <si>
    <r>
      <rPr>
        <b/>
        <sz val="8"/>
        <rFont val="Arial"/>
        <family val="2"/>
      </rPr>
      <t>Pernille Erenbjerg</t>
    </r>
    <r>
      <rPr>
        <sz val="8"/>
        <rFont val="Arial"/>
        <family val="2"/>
      </rPr>
      <t xml:space="preserve">
Master of Science (Economics and Business) 
Board member since 2017.
Born 1967.</t>
    </r>
  </si>
  <si>
    <t>Alecta</t>
  </si>
  <si>
    <t>Nordea Fonden</t>
  </si>
  <si>
    <t>Sampo Plc</t>
  </si>
  <si>
    <t>No.of shares, mill</t>
  </si>
  <si>
    <t>Largest shareholders</t>
  </si>
  <si>
    <r>
      <rPr>
        <b/>
        <sz val="8"/>
        <rFont val="Arial"/>
        <family val="2"/>
      </rPr>
      <t>Robin Lawther</t>
    </r>
    <r>
      <rPr>
        <sz val="8"/>
        <rFont val="Arial"/>
        <family val="2"/>
      </rPr>
      <t xml:space="preserve">
BA Honours (Economics)  and MSc (Accounting &amp; Finance).
Board member since 2014.
Born 1961.</t>
    </r>
  </si>
  <si>
    <t>BBB</t>
  </si>
  <si>
    <t>AT1 in March 2015 issue rating</t>
  </si>
  <si>
    <r>
      <rPr>
        <b/>
        <sz val="8"/>
        <rFont val="Arial"/>
        <family val="2"/>
      </rPr>
      <t>Sarah Russell</t>
    </r>
    <r>
      <rPr>
        <sz val="8"/>
        <rFont val="Arial"/>
        <family val="2"/>
      </rPr>
      <t xml:space="preserve">
Master of Applied Finance.
Board member since 2010.
Born 1962.</t>
    </r>
  </si>
  <si>
    <t>AT1 in Sep 2014 issue rating</t>
  </si>
  <si>
    <t>Aaa*</t>
  </si>
  <si>
    <t>Nordea Mortgage Bank Plc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</si>
  <si>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</si>
  <si>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</si>
  <si>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</si>
  <si>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</si>
  <si>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</si>
  <si>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</si>
  <si>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</si>
  <si>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</si>
  <si>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</si>
  <si>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</si>
  <si>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Long</t>
  </si>
  <si>
    <t>Short</t>
  </si>
  <si>
    <r>
      <rPr>
        <b/>
        <sz val="8"/>
        <rFont val="Arial"/>
        <family val="2"/>
      </rPr>
      <t>Birger Steen</t>
    </r>
    <r>
      <rPr>
        <sz val="8"/>
        <rFont val="Arial"/>
        <family val="2"/>
      </rPr>
      <t xml:space="preserve">
MSc (Computer Science) and MBA.
Board member since 2015.
Born 1966.</t>
    </r>
  </si>
  <si>
    <t>DBRS</t>
  </si>
  <si>
    <t>Fitch</t>
  </si>
  <si>
    <t>S&amp;P</t>
  </si>
  <si>
    <t>Moody's</t>
  </si>
  <si>
    <t>Rating</t>
  </si>
  <si>
    <t>Group Executive Management</t>
  </si>
  <si>
    <t>Board of Directors</t>
  </si>
  <si>
    <t>Nordea in brief</t>
  </si>
  <si>
    <t xml:space="preserve"> - Assets under Management</t>
  </si>
  <si>
    <t xml:space="preserve"> - Solvency</t>
  </si>
  <si>
    <t xml:space="preserve"> - Life &amp; Pensions</t>
  </si>
  <si>
    <t xml:space="preserve"> - Asset Management</t>
  </si>
  <si>
    <t xml:space="preserve"> - Wholesale Banking Financial highlights</t>
  </si>
  <si>
    <t xml:space="preserve"> - Nordea Finance</t>
  </si>
  <si>
    <t xml:space="preserve"> - Commercial &amp; Business Banking  Financial highlights</t>
  </si>
  <si>
    <t>Commercial &amp; Business Banking</t>
  </si>
  <si>
    <t>Business areas</t>
  </si>
  <si>
    <t xml:space="preserve"> - Contacts and financial calendar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</si>
  <si>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</si>
  <si>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</si>
  <si>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</si>
  <si>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</si>
  <si>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interest income development</t>
  </si>
  <si>
    <t>General information &amp; Macro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</si>
  <si>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</si>
  <si>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</si>
  <si>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</si>
  <si>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</si>
  <si>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</si>
  <si>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Capital position</t>
  </si>
  <si>
    <t xml:space="preserve"> - Ratios and key figures</t>
  </si>
  <si>
    <t xml:space="preserve"> - LTV distribution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</si>
  <si>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</si>
  <si>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</si>
  <si>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</si>
  <si>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</si>
  <si>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</si>
  <si>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 xml:space="preserve"> - Rating</t>
  </si>
  <si>
    <t xml:space="preserve"> - Group Functions, Other Eliminations</t>
  </si>
  <si>
    <t xml:space="preserve"> - Nordea in brief</t>
  </si>
  <si>
    <t>Group Functions</t>
  </si>
  <si>
    <t>Nordea overview</t>
  </si>
  <si>
    <t>Contents</t>
  </si>
  <si>
    <t>Overview</t>
  </si>
  <si>
    <t/>
  </si>
  <si>
    <t>Total deposits</t>
  </si>
  <si>
    <t>-</t>
  </si>
  <si>
    <t>Household deposits</t>
  </si>
  <si>
    <t>Corporate deposits</t>
  </si>
  <si>
    <t>Total lending</t>
  </si>
  <si>
    <t>Consumer lending</t>
  </si>
  <si>
    <t>Household mortgage lending</t>
  </si>
  <si>
    <t>Lending to corporates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</si>
  <si>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</si>
  <si>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</si>
  <si>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</si>
  <si>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</si>
  <si>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</si>
  <si>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</si>
  <si>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</si>
  <si>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</si>
  <si>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</si>
  <si>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</si>
  <si>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</si>
  <si>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</si>
  <si>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</si>
  <si>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</si>
  <si>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</si>
  <si>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</si>
  <si>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</si>
  <si>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</si>
  <si>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</si>
  <si>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</si>
  <si>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</si>
  <si>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</si>
  <si>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</si>
  <si>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</si>
  <si>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</si>
  <si>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</si>
  <si>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</si>
  <si>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</si>
  <si>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</si>
  <si>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</si>
  <si>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</si>
  <si>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</si>
  <si>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</si>
  <si>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</si>
  <si>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</si>
  <si>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17.9</t>
  </si>
  <si>
    <t>12.1</t>
  </si>
  <si>
    <t>13.2</t>
  </si>
  <si>
    <t>9.1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</si>
  <si>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</si>
  <si>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</si>
  <si>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</si>
  <si>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</si>
  <si>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</si>
  <si>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</si>
  <si>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</si>
  <si>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26.4</t>
  </si>
  <si>
    <t>7.0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</si>
  <si>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</si>
  <si>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</si>
  <si>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</si>
  <si>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</si>
  <si>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</si>
  <si>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</si>
  <si>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</si>
  <si>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</si>
  <si>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</si>
  <si>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7.5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</si>
  <si>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</si>
  <si>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</si>
  <si>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</si>
  <si>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</si>
  <si>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</si>
  <si>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</si>
  <si>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</si>
  <si>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</si>
  <si>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</si>
  <si>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</si>
  <si>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</si>
  <si>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157.1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</si>
  <si>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</si>
  <si>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</si>
  <si>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</si>
  <si>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</si>
  <si>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</si>
  <si>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</si>
  <si>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</si>
  <si>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</si>
  <si>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</si>
  <si>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</si>
  <si>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</si>
  <si>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24.1</t>
  </si>
  <si>
    <t>19.7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</si>
  <si>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</si>
  <si>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</si>
  <si>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</si>
  <si>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</si>
  <si>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</si>
  <si>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</si>
  <si>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</si>
  <si>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20.1</t>
  </si>
  <si>
    <t>Weighted average number of diluted shares, million</t>
  </si>
  <si>
    <t>Nordea Group</t>
  </si>
  <si>
    <t>Group Functions, Other and Eliminations</t>
  </si>
  <si>
    <t>Wholesale Banking</t>
  </si>
  <si>
    <t>Personal Banking</t>
  </si>
  <si>
    <t>Deposits in pooled schemes and unit-linked investment contacts</t>
  </si>
  <si>
    <t xml:space="preserve">Deposits and borrowings from the public </t>
  </si>
  <si>
    <t>5.09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</si>
  <si>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</si>
  <si>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</si>
  <si>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</si>
  <si>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</si>
  <si>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</si>
  <si>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</si>
  <si>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</si>
  <si>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</si>
  <si>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0.50</t>
  </si>
  <si>
    <t>0.20</t>
  </si>
  <si>
    <t>0.25</t>
  </si>
  <si>
    <t>0.29</t>
  </si>
  <si>
    <t>0.26</t>
  </si>
  <si>
    <t>0.34</t>
  </si>
  <si>
    <t>0.43</t>
  </si>
  <si>
    <t>0.62</t>
  </si>
  <si>
    <t>0.64</t>
  </si>
  <si>
    <t>317.4</t>
  </si>
  <si>
    <t>6.4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</si>
  <si>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</si>
  <si>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</si>
  <si>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</si>
  <si>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</si>
  <si>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</si>
  <si>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</si>
  <si>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</si>
  <si>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</si>
  <si>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</si>
  <si>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8.90</t>
  </si>
  <si>
    <t>3.90</t>
  </si>
  <si>
    <t>7.10</t>
  </si>
  <si>
    <t>8.16</t>
  </si>
  <si>
    <t>5.98</t>
  </si>
  <si>
    <t>7.24</t>
  </si>
  <si>
    <t>9.78</t>
  </si>
  <si>
    <t>9.68</t>
  </si>
  <si>
    <t>10.15</t>
  </si>
  <si>
    <t>0.93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</si>
  <si>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</si>
  <si>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</si>
  <si>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</si>
  <si>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</si>
  <si>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</si>
  <si>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</si>
  <si>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</si>
  <si>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</si>
  <si>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</si>
  <si>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Ratios and key figures</t>
  </si>
  <si>
    <t>Assets held for sale</t>
  </si>
  <si>
    <t>28.7</t>
  </si>
  <si>
    <t xml:space="preserve">Prepaid expenses and accrued income </t>
  </si>
  <si>
    <t>8.85</t>
  </si>
  <si>
    <t xml:space="preserve">Other assets </t>
  </si>
  <si>
    <t>0.22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</si>
  <si>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</si>
  <si>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</si>
  <si>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</si>
  <si>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</si>
  <si>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</si>
  <si>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</si>
  <si>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</si>
  <si>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</si>
  <si>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</si>
  <si>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</si>
  <si>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</si>
  <si>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</si>
  <si>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</si>
  <si>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</si>
  <si>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</si>
  <si>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</si>
  <si>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</si>
  <si>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</si>
  <si>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</si>
  <si>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</si>
  <si>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</si>
  <si>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</si>
  <si>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t xml:space="preserve">Investments in associated undertakings </t>
  </si>
  <si>
    <t>Profit before loan losses</t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</si>
  <si>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</si>
  <si>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</si>
  <si>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</si>
  <si>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</si>
  <si>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</si>
  <si>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</si>
  <si>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</si>
  <si>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</si>
  <si>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</si>
  <si>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</si>
  <si>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</si>
  <si>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</si>
  <si>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</si>
  <si>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</si>
  <si>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</si>
  <si>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</si>
  <si>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</si>
  <si>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</si>
  <si>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</si>
  <si>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</si>
  <si>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</si>
  <si>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NII end of period</t>
  </si>
  <si>
    <t xml:space="preserve">   * of which FX</t>
  </si>
  <si>
    <t>Other*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</si>
  <si>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</si>
  <si>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</si>
  <si>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</si>
  <si>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</si>
  <si>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</si>
  <si>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</si>
  <si>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</si>
  <si>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</si>
  <si>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t>Other (incl Treasury)*</t>
  </si>
  <si>
    <r>
      <t>Change in Net interest income</t>
    </r>
    <r>
      <rPr>
        <b/>
        <sz val="8"/>
        <color theme="3"/>
        <rFont val="Arial"/>
        <family val="2"/>
      </rPr>
      <t xml:space="preserve"> (EURm)</t>
    </r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</si>
  <si>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</si>
  <si>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</si>
  <si>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</si>
  <si>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</si>
  <si>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</si>
  <si>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</si>
  <si>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</si>
  <si>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</si>
  <si>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</si>
  <si>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</si>
  <si>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</si>
  <si>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</si>
  <si>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</si>
  <si>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</si>
  <si>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</si>
  <si>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</si>
  <si>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</si>
  <si>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</si>
  <si>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</si>
  <si>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</si>
  <si>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</si>
  <si>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</si>
  <si>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</si>
  <si>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</si>
  <si>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</si>
  <si>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</si>
  <si>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</si>
  <si>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</si>
  <si>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</si>
  <si>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</si>
  <si>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</si>
  <si>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</si>
  <si>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</si>
  <si>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</si>
  <si>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</si>
  <si>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</si>
  <si>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Total</t>
  </si>
  <si>
    <t>EURbn</t>
  </si>
  <si>
    <t>Q1/14</t>
  </si>
  <si>
    <t>Russia</t>
  </si>
  <si>
    <t>Sweden</t>
  </si>
  <si>
    <t>Norway</t>
  </si>
  <si>
    <t>Finland</t>
  </si>
  <si>
    <t>Denmark</t>
  </si>
  <si>
    <t>Percentage</t>
  </si>
  <si>
    <t>Q4/14</t>
  </si>
  <si>
    <t>%</t>
  </si>
  <si>
    <t>Q2/12</t>
  </si>
  <si>
    <t>Q3/12</t>
  </si>
  <si>
    <t>Q4/12</t>
  </si>
  <si>
    <t>Q1/13</t>
  </si>
  <si>
    <t>Q2/13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</si>
  <si>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</si>
  <si>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</si>
  <si>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</si>
  <si>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</si>
  <si>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</si>
  <si>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</si>
  <si>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</si>
  <si>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</si>
  <si>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</si>
  <si>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Total lending to the public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</si>
  <si>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</si>
  <si>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</si>
  <si>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</si>
  <si>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</si>
  <si>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</si>
  <si>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</si>
  <si>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</si>
  <si>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</si>
  <si>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</si>
  <si>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Impaired loans net</t>
  </si>
  <si>
    <t>Impaired loans gross</t>
  </si>
  <si>
    <t>Net</t>
  </si>
  <si>
    <t>Q2/13*</t>
  </si>
  <si>
    <t>Public sector</t>
  </si>
  <si>
    <t>Reverse repos</t>
  </si>
  <si>
    <t>Consumer</t>
  </si>
  <si>
    <t>Mortgage</t>
  </si>
  <si>
    <t>Corporate</t>
  </si>
  <si>
    <t>Excl. reversed repurchase agreements</t>
  </si>
  <si>
    <t>Lending to the public by country</t>
  </si>
  <si>
    <t>Household</t>
  </si>
  <si>
    <t>Total Corporate</t>
  </si>
  <si>
    <t xml:space="preserve">   Other, public and organisations</t>
  </si>
  <si>
    <t xml:space="preserve">   Utilities (distribution and production)</t>
  </si>
  <si>
    <t xml:space="preserve">   Telecommunication operators</t>
  </si>
  <si>
    <t xml:space="preserve">   Telecommunication equipment</t>
  </si>
  <si>
    <t xml:space="preserve">   IT software, hardware and services</t>
  </si>
  <si>
    <t xml:space="preserve">   Real estate management and investment</t>
  </si>
  <si>
    <t xml:space="preserve">   Other financial institutions</t>
  </si>
  <si>
    <t xml:space="preserve">   Banks</t>
  </si>
  <si>
    <t xml:space="preserve">   Health care and pharmaceuticals</t>
  </si>
  <si>
    <t xml:space="preserve">   Consumer staples (food, agriculture etc)</t>
  </si>
  <si>
    <t xml:space="preserve">   Retail trade</t>
  </si>
  <si>
    <t xml:space="preserve">   Media and leisure</t>
  </si>
  <si>
    <t xml:space="preserve">   Consumer durables (cars, appliances etc)</t>
  </si>
  <si>
    <t xml:space="preserve">   Transportation</t>
  </si>
  <si>
    <t xml:space="preserve">   Shipping and offshore</t>
  </si>
  <si>
    <t xml:space="preserve">   Construction and engineering</t>
  </si>
  <si>
    <t xml:space="preserve">   Industrial commercial services etc</t>
  </si>
  <si>
    <t xml:space="preserve">   Industrial capital goods</t>
  </si>
  <si>
    <t xml:space="preserve">   Other materials (chemical, building materials etc)</t>
  </si>
  <si>
    <t xml:space="preserve">   Paper and forest materials</t>
  </si>
  <si>
    <t xml:space="preserve">   Metals and mining materials</t>
  </si>
  <si>
    <t xml:space="preserve">   Energy (oil, gas etc)</t>
  </si>
  <si>
    <t>Outside Nordic</t>
  </si>
  <si>
    <t>Nordea</t>
  </si>
  <si>
    <t>Total incl. loans to central banks and credit inst.</t>
  </si>
  <si>
    <t>Total excl. off-balance</t>
  </si>
  <si>
    <t>HOUSEHOLD</t>
  </si>
  <si>
    <t>CORPORATE BY INDUSTRY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</si>
  <si>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</si>
  <si>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</si>
  <si>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</si>
  <si>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</si>
  <si>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</si>
  <si>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</si>
  <si>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</si>
  <si>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</si>
  <si>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 xml:space="preserve">TOTAL: NORDEA GROUP </t>
  </si>
  <si>
    <t>OTHER</t>
  </si>
  <si>
    <t>RUSSIA</t>
  </si>
  <si>
    <t>SWEDEN</t>
  </si>
  <si>
    <t>NORWAY</t>
  </si>
  <si>
    <t>FINLAND</t>
  </si>
  <si>
    <t>DENMARK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</si>
  <si>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</si>
  <si>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</si>
  <si>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</si>
  <si>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</si>
  <si>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</si>
  <si>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</si>
  <si>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</si>
  <si>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</si>
  <si>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</si>
  <si>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</si>
  <si>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</si>
  <si>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</si>
  <si>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</si>
  <si>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</si>
  <si>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</si>
  <si>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</si>
  <si>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</si>
  <si>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</si>
  <si>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Diversification effect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</si>
  <si>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</si>
  <si>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</si>
  <si>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</si>
  <si>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</si>
  <si>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</si>
  <si>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</si>
  <si>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</si>
  <si>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</si>
  <si>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</si>
  <si>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</si>
  <si>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</si>
  <si>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</si>
  <si>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</si>
  <si>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</si>
  <si>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</si>
  <si>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</si>
  <si>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</si>
  <si>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</si>
  <si>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Deductions for investments in insurance companies</t>
  </si>
  <si>
    <t>Tier 2 capital</t>
  </si>
  <si>
    <t>Tier 1 capital</t>
  </si>
  <si>
    <t>Retail mortgages</t>
  </si>
  <si>
    <t>Corporate - Personal, Commercial &amp; Business Banking</t>
  </si>
  <si>
    <t>Corporate - Wholesale Banking</t>
  </si>
  <si>
    <t>Corporate total</t>
  </si>
  <si>
    <t>Institutions</t>
  </si>
  <si>
    <t>Asset class</t>
  </si>
  <si>
    <t>Risk-weight breakdown, % (Nordea Group)</t>
  </si>
  <si>
    <t>Additional capital requirement according to Basel I floor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</si>
  <si>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</si>
  <si>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</si>
  <si>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</si>
  <si>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</si>
  <si>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</si>
  <si>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</si>
  <si>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</si>
  <si>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</si>
  <si>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</si>
  <si>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</si>
  <si>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</si>
  <si>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</si>
  <si>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</si>
  <si>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</si>
  <si>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</si>
  <si>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</si>
  <si>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</si>
  <si>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</si>
  <si>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</si>
  <si>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Risk Exposure Amount (Nordea Group)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</si>
  <si>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</si>
  <si>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</si>
  <si>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</si>
  <si>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</si>
  <si>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</si>
  <si>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</si>
  <si>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</si>
  <si>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</si>
  <si>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</si>
  <si>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</si>
  <si>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</si>
  <si>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</si>
  <si>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</si>
  <si>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</si>
  <si>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</si>
  <si>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</si>
  <si>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</si>
  <si>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</si>
  <si>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</si>
  <si>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</si>
  <si>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</si>
  <si>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</si>
  <si>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</si>
  <si>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</si>
  <si>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</si>
  <si>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Minimum capital requirement and REA (Nordea Group)</t>
  </si>
  <si>
    <t>Foreign exchange risk</t>
  </si>
  <si>
    <t>Equity risk</t>
  </si>
  <si>
    <t>Capital requirement</t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</si>
  <si>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</si>
  <si>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</si>
  <si>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</si>
  <si>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</si>
  <si>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</si>
  <si>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</si>
  <si>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</si>
  <si>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</si>
  <si>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</si>
  <si>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Minimum Capital Requirement &amp; Capital Buffers (Nordea Group)</t>
  </si>
  <si>
    <t>Total regulatory adjustments to Tier 2 capital</t>
  </si>
  <si>
    <t>Other items, net</t>
  </si>
  <si>
    <t>Pension assets in excess of related liabilities</t>
  </si>
  <si>
    <t>Deduction for investments in credit institutions (50%)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</si>
  <si>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</si>
  <si>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</si>
  <si>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</si>
  <si>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</si>
  <si>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</si>
  <si>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</si>
  <si>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</si>
  <si>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</si>
  <si>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</si>
  <si>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</si>
  <si>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</si>
  <si>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</si>
  <si>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</si>
  <si>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</si>
  <si>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</si>
  <si>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</si>
  <si>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</si>
  <si>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</si>
  <si>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</si>
  <si>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</si>
  <si>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</si>
  <si>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</si>
  <si>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</si>
  <si>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</si>
  <si>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</si>
  <si>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</si>
  <si>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</si>
  <si>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</si>
  <si>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</si>
  <si>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</si>
  <si>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</si>
  <si>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</si>
  <si>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</si>
  <si>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</si>
  <si>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</si>
  <si>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</si>
  <si>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</si>
  <si>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</si>
  <si>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Exposure-weighted average risk weight</t>
  </si>
  <si>
    <t>of which EAD for off-balance, EURm</t>
  </si>
  <si>
    <t>Off-balance exposure, EURm</t>
  </si>
  <si>
    <t>On-balance exposure, EURm</t>
  </si>
  <si>
    <t>Additional information on exposures for which internal models are used (Nordea Group)</t>
  </si>
  <si>
    <t>Baltics</t>
  </si>
  <si>
    <t>Nordea Eiendomskreditt AS</t>
  </si>
  <si>
    <t>Nordea Mortgage Bank</t>
  </si>
  <si>
    <t>Nordea Hypotek AB</t>
  </si>
  <si>
    <t>Capital Buffers total</t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</si>
  <si>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</si>
  <si>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</si>
  <si>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</si>
  <si>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</si>
  <si>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</si>
  <si>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</si>
  <si>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</si>
  <si>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</si>
  <si>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</si>
  <si>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</si>
  <si>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</si>
  <si>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</si>
  <si>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>Issued CDs&amp;CPs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</si>
  <si>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</si>
  <si>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</si>
  <si>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</si>
  <si>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</si>
  <si>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</si>
  <si>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</si>
  <si>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</si>
  <si>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</si>
  <si>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</si>
  <si>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 xml:space="preserve">Cash balances with central banks 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</si>
  <si>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</si>
  <si>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</si>
  <si>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</si>
  <si>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</si>
  <si>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</si>
  <si>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</si>
  <si>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</si>
  <si>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</si>
  <si>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</si>
  <si>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</si>
  <si>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</si>
  <si>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</si>
  <si>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</si>
  <si>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</si>
  <si>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USD</t>
  </si>
  <si>
    <t>DKK</t>
  </si>
  <si>
    <t>Total (according to Nordea definition)</t>
  </si>
  <si>
    <t>Sum</t>
  </si>
  <si>
    <t>EUR</t>
  </si>
  <si>
    <t>SEK</t>
  </si>
  <si>
    <t>Not distributed</t>
  </si>
  <si>
    <t>Combined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</si>
  <si>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</si>
  <si>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</si>
  <si>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</si>
  <si>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</si>
  <si>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</si>
  <si>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>Corporate lending</t>
  </si>
  <si>
    <t>Mortgage lending</t>
  </si>
  <si>
    <t>Banking Sweden</t>
  </si>
  <si>
    <t>Banking Finland</t>
  </si>
  <si>
    <t xml:space="preserve">Banking Denmark </t>
  </si>
  <si>
    <t>Personal Banking and Commercial &amp; Business Banking - Market shares</t>
  </si>
  <si>
    <t>Source: Nordea Markets and Macrobond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</si>
  <si>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</si>
  <si>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</si>
  <si>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</si>
  <si>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</si>
  <si>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</si>
  <si>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</si>
  <si>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</si>
  <si>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development - interest rates</t>
  </si>
  <si>
    <t>Country</t>
  </si>
  <si>
    <t>Macroeconomic data - Russia and Baltic countries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</si>
  <si>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</si>
  <si>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</si>
  <si>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</si>
  <si>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</si>
  <si>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</si>
  <si>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carolina.brikho@nordea.com</t>
  </si>
  <si>
    <t>+46 761 347 530</t>
  </si>
  <si>
    <t>Carolina Brikho,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</si>
  <si>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</si>
  <si>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</si>
  <si>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</si>
  <si>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</si>
  <si>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</si>
  <si>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</si>
  <si>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</si>
  <si>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</si>
  <si>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</si>
  <si>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</si>
  <si>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</si>
  <si>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</si>
  <si>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</si>
  <si>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t xml:space="preserve">Standardised </t>
  </si>
  <si>
    <r>
      <t>Pension assets in excess of related liabilities</t>
    </r>
    <r>
      <rPr>
        <vertAlign val="superscript"/>
        <sz val="8"/>
        <rFont val="Arial"/>
        <family val="2"/>
      </rPr>
      <t>1</t>
    </r>
  </si>
  <si>
    <r>
      <t>Deduction for investments in credit institutions (50%)</t>
    </r>
    <r>
      <rPr>
        <vertAlign val="superscript"/>
        <sz val="8"/>
        <rFont val="Arial"/>
        <family val="2"/>
      </rPr>
      <t xml:space="preserve">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</si>
  <si>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Based on conditional FSA approval</t>
    </r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</si>
  <si>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</si>
  <si>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2019E</t>
  </si>
  <si>
    <t xml:space="preserve">Other  </t>
  </si>
  <si>
    <t xml:space="preserve"> - of which CDs with original maturity over 1 year</t>
  </si>
  <si>
    <t xml:space="preserve"> - of which CD &amp; CP's with original maturity less than 1 year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</si>
  <si>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</si>
  <si>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</si>
  <si>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</si>
  <si>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</si>
  <si>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</si>
  <si>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</si>
  <si>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</si>
  <si>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</si>
  <si>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</si>
  <si>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</si>
  <si>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</si>
  <si>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Nordea Eiendomskredit cover pool (Norway)</t>
  </si>
  <si>
    <t>Nordea Bank Finland cover pool</t>
  </si>
  <si>
    <t>Cover pools, covered bonds</t>
  </si>
  <si>
    <t>˃90%</t>
  </si>
  <si>
    <t xml:space="preserve"> - Personal Banking Financial highlights</t>
  </si>
  <si>
    <t xml:space="preserve"> - Personal Banking Denmark </t>
  </si>
  <si>
    <t xml:space="preserve"> - Personal Banking Norway</t>
  </si>
  <si>
    <t xml:space="preserve"> - Personal Banking Sweden</t>
  </si>
  <si>
    <t xml:space="preserve"> - Personal Banking Other</t>
  </si>
  <si>
    <t>* excluding Poland onwards</t>
  </si>
  <si>
    <t xml:space="preserve"> - Personal Banking Finland </t>
  </si>
  <si>
    <t>Q4/17</t>
  </si>
  <si>
    <t>AT1 in November 2017 issue rating</t>
  </si>
  <si>
    <t xml:space="preserve">   * of which Baltics</t>
  </si>
  <si>
    <t>Additional Tier 1 capital holders</t>
  </si>
  <si>
    <t xml:space="preserve">   Non-Collateralised lending</t>
  </si>
  <si>
    <t xml:space="preserve">   Collateralised lending</t>
  </si>
  <si>
    <t xml:space="preserve">   Housing loans</t>
  </si>
  <si>
    <t>PUBLIC SECTOR</t>
  </si>
  <si>
    <t>PERSONAL BANKING</t>
  </si>
  <si>
    <t>Corporate by industry</t>
  </si>
  <si>
    <t>Hans Christian Riise </t>
  </si>
  <si>
    <r>
      <rPr>
        <b/>
        <sz val="8"/>
        <rFont val="Arial"/>
        <family val="2"/>
      </rPr>
      <t>Martin A Persson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Wholesale Banking
</t>
    </r>
    <r>
      <rPr>
        <sz val="8"/>
        <rFont val="Arial"/>
        <family val="2"/>
      </rPr>
      <t xml:space="preserve">Member of Group Executive Management since 2016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1975.</t>
    </r>
  </si>
  <si>
    <t>Q1/18</t>
  </si>
  <si>
    <t>Q1 2018</t>
  </si>
  <si>
    <t>Members elected by the shareholders at the AGM 2018</t>
  </si>
  <si>
    <t>SPP Funds</t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</si>
  <si>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</si>
  <si>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</si>
  <si>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</si>
  <si>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</si>
  <si>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</si>
  <si>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</si>
  <si>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</si>
  <si>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</si>
  <si>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</si>
  <si>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</si>
  <si>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</si>
  <si>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</si>
  <si>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</si>
  <si>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</si>
  <si>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</si>
  <si>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</si>
  <si>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</si>
  <si>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</si>
  <si>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</si>
  <si>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Christopher Rees, Group CFO</t>
  </si>
  <si>
    <t>+45 5547 2377</t>
  </si>
  <si>
    <t xml:space="preserve">christopher.rees@nordea.com </t>
  </si>
  <si>
    <t>Additional risk exposure amount related to Finnish RW floor due to Article 458 CRR</t>
  </si>
  <si>
    <t>Total Own Funds, including profit</t>
  </si>
  <si>
    <t>Common Equity Tier 1 capital, including profit</t>
  </si>
  <si>
    <t>26.2</t>
  </si>
  <si>
    <t>25.2</t>
  </si>
  <si>
    <t>22.2</t>
  </si>
  <si>
    <t>19.8</t>
  </si>
  <si>
    <t>320.1</t>
  </si>
  <si>
    <t>-3.9</t>
  </si>
  <si>
    <t>8.66</t>
  </si>
  <si>
    <r>
      <t>Corporate</t>
    </r>
    <r>
      <rPr>
        <vertAlign val="superscript"/>
        <sz val="9"/>
        <color theme="1"/>
        <rFont val="Arial"/>
        <family val="2"/>
      </rPr>
      <t>1</t>
    </r>
  </si>
  <si>
    <t>Loans measured at amortised cost</t>
  </si>
  <si>
    <t>Impaired loans Stage 3</t>
  </si>
  <si>
    <t xml:space="preserve">   Stages 1 &amp; 2</t>
  </si>
  <si>
    <t xml:space="preserve">   Stage 3</t>
  </si>
  <si>
    <t>C&amp;IB</t>
  </si>
  <si>
    <t>Impaired loans (Stage 3)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</si>
  <si>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</si>
  <si>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</si>
  <si>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</si>
  <si>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</si>
  <si>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</si>
  <si>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</si>
  <si>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</si>
  <si>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</si>
  <si>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</si>
  <si>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</si>
  <si>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</si>
  <si>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</si>
  <si>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</si>
  <si>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</si>
  <si>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</si>
  <si>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r>
      <t>2018</t>
    </r>
    <r>
      <rPr>
        <b/>
        <vertAlign val="superscript"/>
        <sz val="8"/>
        <color theme="1"/>
        <rFont val="Arial"/>
        <family val="2"/>
      </rPr>
      <t>1</t>
    </r>
  </si>
  <si>
    <r>
      <t>Loan loss ratio, basis points</t>
    </r>
    <r>
      <rPr>
        <vertAlign val="superscript"/>
        <sz val="8"/>
        <color theme="1"/>
        <rFont val="Arial"/>
        <family val="2"/>
      </rPr>
      <t xml:space="preserve"> </t>
    </r>
  </si>
  <si>
    <r>
      <t xml:space="preserve">1 </t>
    </r>
    <r>
      <rPr>
        <sz val="7"/>
        <color theme="1"/>
        <rFont val="Arial"/>
        <family val="2"/>
      </rPr>
      <t>Based on IFRS 9.</t>
    </r>
  </si>
  <si>
    <t>Impaired loans (Stage 3) by country and industry</t>
  </si>
  <si>
    <t>Q2 2018</t>
  </si>
  <si>
    <t>Gerhard Olsson</t>
  </si>
  <si>
    <t>Dorit Groth Brandt</t>
  </si>
  <si>
    <t>Q2/18</t>
  </si>
  <si>
    <t>Baa1</t>
  </si>
  <si>
    <t>A</t>
  </si>
  <si>
    <t>Contribution to REA by country (Nordea Group)</t>
  </si>
  <si>
    <t xml:space="preserve"> ratio2,  %</t>
  </si>
  <si>
    <t xml:space="preserve"> ratio bps1</t>
  </si>
  <si>
    <r>
      <rPr>
        <b/>
        <sz val="8"/>
        <rFont val="Arial"/>
        <family val="2"/>
      </rPr>
      <t>Maria Varsellona</t>
    </r>
    <r>
      <rPr>
        <sz val="8"/>
        <rFont val="Arial"/>
        <family val="2"/>
      </rPr>
      <t xml:space="preserve">
</t>
    </r>
    <r>
      <rPr>
        <sz val="8"/>
        <color theme="1"/>
        <rFont val="Arial"/>
        <family val="2"/>
      </rPr>
      <t>Law studies at Palermo University.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Board member since 2017.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1970.</t>
    </r>
  </si>
  <si>
    <r>
      <rPr>
        <b/>
        <sz val="8"/>
        <color theme="1"/>
        <rFont val="Arial"/>
        <family val="2"/>
      </rPr>
      <t>Nigel Hinshelwood</t>
    </r>
    <r>
      <rPr>
        <sz val="8"/>
        <color theme="1"/>
        <rFont val="Arial"/>
        <family val="2"/>
      </rPr>
      <t xml:space="preserve">
HCIMA in management
Board member since 2018.
Born 1966.</t>
    </r>
  </si>
  <si>
    <t>26.5</t>
  </si>
  <si>
    <t>19.9</t>
  </si>
  <si>
    <t>8.26</t>
  </si>
  <si>
    <t>NII</t>
  </si>
  <si>
    <t>NCI</t>
  </si>
  <si>
    <t>For more detailed information regarding ratios and key figures definied as Alternative performance measures, see http://www.nordea.com/en/investor-relations/.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</si>
  <si>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</si>
  <si>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</si>
  <si>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</si>
  <si>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</si>
  <si>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</si>
  <si>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</si>
  <si>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</si>
  <si>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</si>
  <si>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</si>
  <si>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Cost/income ratio, %  - excl, Non-recurring items</t>
    </r>
    <r>
      <rPr>
        <vertAlign val="superscript"/>
        <sz val="8"/>
        <color theme="1"/>
        <rFont val="Arial"/>
        <family val="2"/>
      </rPr>
      <t>1</t>
    </r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</si>
  <si>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</si>
  <si>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</si>
  <si>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</si>
  <si>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</si>
  <si>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</si>
  <si>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t>According to IFRS9</t>
  </si>
  <si>
    <t>Q3/18</t>
  </si>
  <si>
    <t>Q3 2018</t>
  </si>
  <si>
    <t>BNP Paribas Asset Management</t>
  </si>
  <si>
    <t xml:space="preserve">Nordea Bank Abp </t>
  </si>
  <si>
    <t>Nordea Bank Abp Senior Non-Preferred (SNP) issuances</t>
  </si>
  <si>
    <t>Q318</t>
  </si>
  <si>
    <t>2020E</t>
  </si>
  <si>
    <t>3Q18/2Q18</t>
  </si>
  <si>
    <t>Of which measured at fair value</t>
  </si>
  <si>
    <t>Total loans</t>
  </si>
  <si>
    <t>Reversed repurchase agreements</t>
  </si>
  <si>
    <t xml:space="preserve">        of which Real estate management and investment – Residential </t>
  </si>
  <si>
    <t xml:space="preserve">        of which Real estate management and investment – Commercial </t>
  </si>
  <si>
    <t>Q4 2016</t>
  </si>
  <si>
    <t>Q1 2017</t>
  </si>
  <si>
    <t>Q2 2017</t>
  </si>
  <si>
    <t>Q3 2017</t>
  </si>
  <si>
    <t>Q4 2017</t>
  </si>
  <si>
    <t>Of which lending at fair value</t>
  </si>
  <si>
    <t>TOTAL</t>
  </si>
  <si>
    <t>AMORTISED COST PER COUNTRY</t>
  </si>
  <si>
    <t>STAGE 3</t>
  </si>
  <si>
    <t>IMPAIRED LOANS</t>
  </si>
  <si>
    <t>FAIR VALUE</t>
  </si>
  <si>
    <t>Past due loans %</t>
  </si>
  <si>
    <t>Households customers</t>
  </si>
  <si>
    <t>Interest-bearing securities</t>
  </si>
  <si>
    <t>Impairment rate (stage 3) gross, basis points</t>
  </si>
  <si>
    <t>Impaired loans on balance and total allowances (9 quarters) amortised cost</t>
  </si>
  <si>
    <t>0.2</t>
  </si>
  <si>
    <t>16.9</t>
  </si>
  <si>
    <t>3.3</t>
  </si>
  <si>
    <t>1.6</t>
  </si>
  <si>
    <t>0.5</t>
  </si>
  <si>
    <t>52.4</t>
  </si>
  <si>
    <t>Asset &amp; Wealth Management</t>
  </si>
  <si>
    <t xml:space="preserve"> - Asset &amp; Wealth Management Financial highlights</t>
  </si>
  <si>
    <t xml:space="preserve"> - Credit risk and VaR</t>
  </si>
  <si>
    <t xml:space="preserve"> - Asset &amp; Wealth Management Other</t>
  </si>
  <si>
    <t xml:space="preserve"> - Nordic Private Banking</t>
  </si>
  <si>
    <t>Total number of outstanding shares</t>
  </si>
  <si>
    <r>
      <rPr>
        <b/>
        <sz val="8"/>
        <rFont val="Arial"/>
        <family val="2"/>
      </rPr>
      <t xml:space="preserve">Snorre Storset
Head of Asset &amp; Wealth Management </t>
    </r>
    <r>
      <rPr>
        <sz val="8"/>
        <rFont val="Arial"/>
        <family val="2"/>
      </rPr>
      <t xml:space="preserve">
Member of Group Executive Management since 2015.
Born 1972.</t>
    </r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</si>
  <si>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</si>
  <si>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</si>
  <si>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</si>
  <si>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</si>
  <si>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</si>
  <si>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</si>
  <si>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>Inflation risk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</si>
  <si>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</si>
  <si>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</si>
  <si>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</si>
  <si>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</si>
  <si>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</si>
  <si>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 xml:space="preserve"> - Commercial &amp; Business Banking  Spec</t>
  </si>
  <si>
    <t>Nordea is the largest financial services group in the Nordics</t>
  </si>
  <si>
    <t xml:space="preserve"> - Net fee and commission income</t>
  </si>
  <si>
    <t>Q4/18</t>
  </si>
  <si>
    <t>Cevian Capital</t>
  </si>
  <si>
    <t>Q4 2018</t>
  </si>
  <si>
    <t>4Q18/3Q18</t>
  </si>
  <si>
    <t>Q418</t>
  </si>
  <si>
    <r>
      <rPr>
        <b/>
        <sz val="8"/>
        <rFont val="Arial"/>
        <family val="2"/>
      </rPr>
      <t>Matthew Elderfield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Chief Risk Officer and Head of Group Risk &amp; Compliance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1966.</t>
    </r>
  </si>
  <si>
    <t>Total (including other liquid assets)</t>
  </si>
  <si>
    <t xml:space="preserve">    All other securities</t>
  </si>
  <si>
    <t xml:space="preserve">    Covered bonds issued by the own bank or related unit</t>
  </si>
  <si>
    <t xml:space="preserve">    Balances with other banks</t>
  </si>
  <si>
    <t xml:space="preserve">    Other level 2 assets</t>
  </si>
  <si>
    <t xml:space="preserve">    Covered bonds</t>
  </si>
  <si>
    <t>Level 2 Assets</t>
  </si>
  <si>
    <t xml:space="preserve">    Securities issued or guaranteed by municipalities or other public sector entities</t>
  </si>
  <si>
    <t xml:space="preserve">    Securities issued or guaranteed by sovereigns, central banks or multilateral development banks</t>
  </si>
  <si>
    <t xml:space="preserve">    Cash and balances with central banks</t>
  </si>
  <si>
    <t>Level 1 Assets</t>
  </si>
  <si>
    <t>**All other unencumbered securities held by Treasury</t>
  </si>
  <si>
    <t>*Level 1 &amp; Level 2 assets according to EBA LCR Delegated Act</t>
  </si>
  <si>
    <t xml:space="preserve">    All other securities**</t>
  </si>
  <si>
    <t>Level 2 Assets*</t>
  </si>
  <si>
    <t>Level 1 Assets*</t>
  </si>
  <si>
    <t>Currency distribution, market value in billions EUR</t>
  </si>
  <si>
    <t>According to Nordea definition</t>
  </si>
  <si>
    <t>Liquidity Coverage Ratio Subcomponents (EBA LCR Delegated act)</t>
  </si>
  <si>
    <t>Allowances (Stage 1 and 2)</t>
  </si>
  <si>
    <t>Allowances (Stage 3)</t>
  </si>
  <si>
    <t>BBD / Transaction Banking</t>
  </si>
  <si>
    <t>Nordic</t>
  </si>
  <si>
    <t>Nordea Group organisation chart as of 1 January 2019</t>
  </si>
  <si>
    <t>maria.caneman@nordea.com</t>
  </si>
  <si>
    <t>+46 768 249 218</t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</si>
  <si>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</si>
  <si>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ROCAR restated Q4 2015 due to changed definition.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</si>
  <si>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period,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</si>
  <si>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sale,</t>
    </r>
  </si>
  <si>
    <t>12 quarter overview</t>
  </si>
  <si>
    <t>12 year overview</t>
  </si>
  <si>
    <t>2018</t>
  </si>
  <si>
    <t>Additional risk exposure amount related to Swedish RW floor due to Article 458 CRR</t>
  </si>
  <si>
    <t>End Q4/2018</t>
  </si>
  <si>
    <t xml:space="preserve">These figures are according to part 8 of CRR
</t>
  </si>
  <si>
    <t>Own Funds including profit (Nordea Bank Abp)</t>
  </si>
  <si>
    <t>These figures are according to part 8 of CRR</t>
  </si>
  <si>
    <t>Summary of items included in own funds (Nordea Bank Abp)</t>
  </si>
  <si>
    <t xml:space="preserve"> Minimum Capital requirement</t>
  </si>
  <si>
    <t>Minimum Capital Requirement &amp; Capital Buffers (Nordea Bank Abp)</t>
  </si>
  <si>
    <t>Minimum capital requirement and REA (Nordea Bank Abp)</t>
  </si>
  <si>
    <t>Additional information on exposures for which internal models are used (Nordea Bank Abp)</t>
  </si>
  <si>
    <t>Total Capital ratio, excluding profit</t>
  </si>
  <si>
    <t>Tier 1 ratio, excluding profit</t>
  </si>
  <si>
    <t>Common Equity Tier 1 capital ratio, excluding profit</t>
  </si>
  <si>
    <t>Total Capital ratio, including profit</t>
  </si>
  <si>
    <t>Tier 1 ratio, including profit</t>
  </si>
  <si>
    <t>Common Equity Tier 1 capital ratio, including profit</t>
  </si>
  <si>
    <t>Capital ratios (Nordea Group)</t>
  </si>
  <si>
    <t>REA, excluding Basel I floor</t>
  </si>
  <si>
    <t>REA, including Basel I floor</t>
  </si>
  <si>
    <t>Total Capital ratio</t>
  </si>
  <si>
    <t>Total Own funds</t>
  </si>
  <si>
    <t>Other deductions</t>
  </si>
  <si>
    <t xml:space="preserve"> - of which perpetual subordinated loans</t>
  </si>
  <si>
    <t>Tier 1 ratio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</si>
  <si>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</si>
  <si>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</si>
  <si>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</si>
  <si>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</si>
  <si>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</si>
  <si>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</si>
  <si>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</si>
  <si>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</si>
  <si>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Sub-total</t>
  </si>
  <si>
    <t>Other adjustments</t>
  </si>
  <si>
    <t>Valuation adjustment for non-CRR companies</t>
  </si>
  <si>
    <t>Balance sheet equity</t>
  </si>
  <si>
    <t>Own Funds (Nordea Group)*</t>
  </si>
  <si>
    <t xml:space="preserve"> -12 years overview</t>
  </si>
  <si>
    <t xml:space="preserve"> - 12 years overview Balance sheet</t>
  </si>
  <si>
    <t>Q1 2019</t>
  </si>
  <si>
    <t>Gjensidige Bank ASA</t>
  </si>
  <si>
    <t>A-1</t>
  </si>
  <si>
    <t>A+**</t>
  </si>
  <si>
    <r>
      <rPr>
        <b/>
        <sz val="8"/>
        <color theme="1"/>
        <rFont val="Arial"/>
        <family val="2"/>
      </rPr>
      <t>Torbjörn Magnusson</t>
    </r>
    <r>
      <rPr>
        <sz val="8"/>
        <color theme="1"/>
        <rFont val="Arial"/>
        <family val="2"/>
      </rPr>
      <t xml:space="preserve">
</t>
    </r>
    <r>
      <rPr>
        <b/>
        <sz val="8"/>
        <color theme="1"/>
        <rFont val="Arial"/>
        <family val="2"/>
      </rPr>
      <t>Chairman</t>
    </r>
    <r>
      <rPr>
        <sz val="8"/>
        <color theme="1"/>
        <rFont val="Arial"/>
        <family val="2"/>
      </rPr>
      <t xml:space="preserve">                Master of Science (Engineering) 
Board member since 2018.
Born 1963.</t>
    </r>
  </si>
  <si>
    <t>Q1/19</t>
  </si>
  <si>
    <r>
      <rPr>
        <b/>
        <sz val="8"/>
        <rFont val="Arial"/>
        <family val="2"/>
      </rPr>
      <t>John Maltby</t>
    </r>
    <r>
      <rPr>
        <sz val="8"/>
        <rFont val="Arial"/>
        <family val="2"/>
      </rPr>
      <t xml:space="preserve">
BSc (Hons) Engineering Science.
Board member since 2019.
Born 1962.</t>
    </r>
  </si>
  <si>
    <r>
      <rPr>
        <b/>
        <sz val="8"/>
        <rFont val="Arial"/>
        <family val="2"/>
      </rPr>
      <t>Petra van Hoeken</t>
    </r>
    <r>
      <rPr>
        <sz val="8"/>
        <rFont val="Arial"/>
        <family val="2"/>
      </rPr>
      <t xml:space="preserve">
Master in Civil Law
Board member since 2019.
Born 1961.</t>
    </r>
  </si>
  <si>
    <t xml:space="preserve">Kari Ahola </t>
  </si>
  <si>
    <t>Ilmarinen</t>
  </si>
  <si>
    <t>Nordea Vinstandelsstiftelse</t>
  </si>
  <si>
    <t>Q119</t>
  </si>
  <si>
    <t>1Q19/4Q18</t>
  </si>
  <si>
    <t>Settlement Risk</t>
  </si>
  <si>
    <t xml:space="preserve">Settlement Risk </t>
  </si>
  <si>
    <t xml:space="preserve">1) All figures excluding Settlement Risk </t>
  </si>
  <si>
    <t>Commodity Risk</t>
  </si>
  <si>
    <t>Interest rate risk</t>
  </si>
  <si>
    <t>Standardised Approach</t>
  </si>
  <si>
    <t>Equity Event Risk (IA)</t>
  </si>
  <si>
    <t>Comprehensive Risk Charge (IA)</t>
  </si>
  <si>
    <t>Incremental Risk Charge (IA)</t>
  </si>
  <si>
    <t>Credit spread risk</t>
  </si>
  <si>
    <t>Total Stressed VaR (IA)</t>
  </si>
  <si>
    <t>Total VaR (IA)</t>
  </si>
  <si>
    <t>Trading book</t>
  </si>
  <si>
    <t>O-SII</t>
  </si>
  <si>
    <t>Nordea does not have the following IRB exposure classes: equity exposures, central governments and central banks, qualifying revolving retail</t>
  </si>
  <si>
    <t>Europe public finances, 2020 Estimate</t>
  </si>
  <si>
    <t>Own funds (net after deduction)</t>
  </si>
  <si>
    <t>Invested unrestriced equity</t>
  </si>
  <si>
    <t>1: Including security lending from Q1 2018 and forward</t>
  </si>
  <si>
    <t>OUTSIDE NORDIC</t>
  </si>
  <si>
    <t>C&amp;IB SWEDEN</t>
  </si>
  <si>
    <t>C&amp;IB NORWAY</t>
  </si>
  <si>
    <t>C&amp;IB FINLAND</t>
  </si>
  <si>
    <t>C&amp;IB DENMARK</t>
  </si>
  <si>
    <t>COMMERCIAL AND BUSINESS  BANKING</t>
  </si>
  <si>
    <t>Shipping, Offshore and Oil Services -  Loan Portfolio (EURbn)</t>
  </si>
  <si>
    <t>Banking Norway</t>
  </si>
  <si>
    <t>AT1 in March 2019 issue rating</t>
  </si>
  <si>
    <t>2019</t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</si>
  <si>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</si>
  <si>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</si>
  <si>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</si>
  <si>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</si>
  <si>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t>anna.gabran@nordea.com</t>
  </si>
  <si>
    <t>+358 407 081 807</t>
  </si>
  <si>
    <t>Gjensidige Bank Boligkreditt AS</t>
  </si>
  <si>
    <t xml:space="preserve">   * of which deposit guarantee scheme (DGS)</t>
  </si>
  <si>
    <t>Anna Gabrán, Senior IR Officer</t>
  </si>
  <si>
    <t>Summary of items included in own funds (Nordea Group)</t>
  </si>
  <si>
    <t>Q2/19</t>
  </si>
  <si>
    <t>Q219</t>
  </si>
  <si>
    <t>Axel Malgerud, Senior IR Officer</t>
  </si>
  <si>
    <t>axel.malgerud@nordea.com</t>
  </si>
  <si>
    <t>+46 721 415 150</t>
  </si>
  <si>
    <t>Q2 2019</t>
  </si>
  <si>
    <t>Nordic household debt to disposable income developments, annually 2002-2018</t>
  </si>
  <si>
    <t>Nordic house price development index, quarterly 2007-2019 Q2</t>
  </si>
  <si>
    <r>
      <rPr>
        <b/>
        <sz val="8"/>
        <color rgb="FF000000"/>
        <rFont val="Arial"/>
        <family val="2"/>
      </rPr>
      <t>Total Asset and Management</t>
    </r>
  </si>
  <si>
    <r>
      <rPr>
        <sz val="8"/>
        <color rgb="FF000000"/>
        <rFont val="Arial"/>
        <family val="2"/>
      </rPr>
      <t xml:space="preserve">of which non-guaranteed </t>
    </r>
  </si>
  <si>
    <r>
      <rPr>
        <sz val="8"/>
        <color rgb="FF000000"/>
        <rFont val="Arial"/>
        <family val="2"/>
      </rPr>
      <t xml:space="preserve">of which guaranteed </t>
    </r>
  </si>
  <si>
    <r>
      <rPr>
        <b/>
        <sz val="8"/>
        <color rgb="FF000000"/>
        <rFont val="Arial"/>
        <family val="2"/>
      </rPr>
      <t>Total Market Return AuM</t>
    </r>
  </si>
  <si>
    <r>
      <rPr>
        <sz val="8"/>
        <color rgb="FF000000"/>
        <rFont val="Arial"/>
        <family val="2"/>
      </rPr>
      <t>of which non-guaranteed *)</t>
    </r>
  </si>
  <si>
    <r>
      <rPr>
        <sz val="8"/>
        <color rgb="FF000000"/>
        <rFont val="Arial"/>
        <family val="2"/>
      </rPr>
      <t>of which %</t>
    </r>
  </si>
  <si>
    <r>
      <rPr>
        <sz val="8"/>
        <color rgb="FF000000"/>
        <rFont val="Arial"/>
        <family val="2"/>
      </rPr>
      <t>of which 0-3%</t>
    </r>
  </si>
  <si>
    <r>
      <rPr>
        <sz val="8"/>
        <color rgb="FF000000"/>
        <rFont val="Arial"/>
        <family val="2"/>
      </rPr>
      <t>of which 3-5%</t>
    </r>
  </si>
  <si>
    <r>
      <rPr>
        <sz val="8"/>
        <color rgb="FF000000"/>
        <rFont val="Arial"/>
        <family val="2"/>
      </rPr>
      <t>of which &gt;5%</t>
    </r>
  </si>
  <si>
    <r>
      <rPr>
        <b/>
        <sz val="8"/>
        <color rgb="FF000000"/>
        <rFont val="Arial"/>
        <family val="2"/>
      </rPr>
      <t>Total Traditional AuM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</si>
  <si>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</si>
  <si>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Poland</t>
    </r>
  </si>
  <si>
    <r>
      <rPr>
        <b/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</si>
  <si>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Norway</t>
    </r>
  </si>
  <si>
    <r>
      <rPr>
        <b/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</si>
  <si>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EURbn</t>
    </r>
  </si>
  <si>
    <r>
      <rPr>
        <b/>
        <sz val="10"/>
        <color rgb="FF2F75B5"/>
        <rFont val="Arial"/>
        <family val="2"/>
      </rPr>
      <t>Life &amp; Pensions -  Guaranteed client returns per category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</si>
  <si>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</si>
  <si>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</si>
  <si>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</si>
  <si>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Q418</t>
    </r>
  </si>
  <si>
    <r>
      <rPr>
        <b/>
        <sz val="8"/>
        <color rgb="FF000000"/>
        <rFont val="Arial"/>
        <family val="2"/>
      </rPr>
      <t>Q119</t>
    </r>
  </si>
  <si>
    <r>
      <rPr>
        <b/>
        <sz val="8"/>
        <color rgb="FF000000"/>
        <rFont val="Arial"/>
        <family val="2"/>
      </rPr>
      <t>Q219</t>
    </r>
  </si>
  <si>
    <r>
      <rPr>
        <b/>
        <sz val="8"/>
        <color rgb="FF000000"/>
        <rFont val="Arial"/>
        <family val="2"/>
      </rPr>
      <t>Net equity exposure %</t>
    </r>
  </si>
  <si>
    <r>
      <rPr>
        <b/>
        <sz val="8"/>
        <color rgb="FF000000"/>
        <rFont val="Arial"/>
        <family val="2"/>
      </rPr>
      <t>Total EURbn</t>
    </r>
  </si>
  <si>
    <r>
      <rPr>
        <b/>
        <sz val="10"/>
        <color rgb="FF2F75B5"/>
        <rFont val="Arial"/>
        <family val="2"/>
      </rPr>
      <t>Life &amp; Pensions - Asset allocation</t>
    </r>
  </si>
  <si>
    <r>
      <rPr>
        <sz val="8"/>
        <color rgb="FF000000"/>
        <rFont val="Arial"/>
        <family val="2"/>
      </rPr>
      <t>Denmark</t>
    </r>
  </si>
  <si>
    <r>
      <rPr>
        <b/>
        <sz val="8"/>
        <color rgb="FF000000"/>
        <rFont val="Arial"/>
        <family val="2"/>
      </rPr>
      <t>Q118</t>
    </r>
  </si>
  <si>
    <r>
      <rPr>
        <b/>
        <sz val="8"/>
        <color rgb="FF000000"/>
        <rFont val="Arial"/>
        <family val="2"/>
      </rPr>
      <t>Q218</t>
    </r>
  </si>
  <si>
    <r>
      <rPr>
        <b/>
        <sz val="8"/>
        <color rgb="FF000000"/>
        <rFont val="Arial"/>
        <family val="2"/>
      </rPr>
      <t>Q318</t>
    </r>
  </si>
  <si>
    <r>
      <rPr>
        <b/>
        <sz val="10"/>
        <color rgb="FF2F75B5"/>
        <rFont val="Arial"/>
        <family val="2"/>
      </rPr>
      <t>Life &amp; Pensions - Gross written premiums by market</t>
    </r>
  </si>
  <si>
    <r>
      <rPr>
        <sz val="8"/>
        <color rgb="FF000000"/>
        <rFont val="Arial"/>
        <family val="2"/>
      </rPr>
      <t>Number of employees (FTEs)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</si>
  <si>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</si>
  <si>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Premiums</t>
    </r>
  </si>
  <si>
    <r>
      <rPr>
        <sz val="8"/>
        <color rgb="FF000000"/>
        <rFont val="Arial"/>
        <family val="2"/>
      </rPr>
      <t>AuM, EURbn</t>
    </r>
  </si>
  <si>
    <r>
      <rPr>
        <sz val="8"/>
        <color rgb="FF000000"/>
        <rFont val="Arial"/>
        <family val="2"/>
      </rPr>
      <t>Equity</t>
    </r>
  </si>
  <si>
    <r>
      <rPr>
        <sz val="8"/>
        <color rgb="FF000000"/>
        <rFont val="Arial"/>
        <family val="2"/>
      </rPr>
      <t>Return on Equity, %</t>
    </r>
  </si>
  <si>
    <r>
      <rPr>
        <sz val="8"/>
        <color rgb="FF000000"/>
        <rFont val="Arial"/>
        <family val="2"/>
      </rPr>
      <t>Cost/income ratio, %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</si>
  <si>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</si>
  <si>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Net loan losses</t>
    </r>
  </si>
  <si>
    <r>
      <rPr>
        <b/>
        <sz val="8"/>
        <color rgb="FF000000"/>
        <rFont val="Arial"/>
        <family val="2"/>
      </rPr>
      <t>Profit before loan losses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</si>
  <si>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</si>
  <si>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 xml:space="preserve">Total opeating income </t>
    </r>
  </si>
  <si>
    <r>
      <rPr>
        <sz val="8"/>
        <color rgb="FF000000"/>
        <rFont val="Arial"/>
        <family val="2"/>
      </rPr>
      <t>Equity method &amp; other income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</si>
  <si>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</si>
  <si>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</si>
  <si>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interest income</t>
    </r>
  </si>
  <si>
    <r>
      <rPr>
        <b/>
        <sz val="10"/>
        <color rgb="FF2F75B5"/>
        <rFont val="Arial"/>
        <family val="2"/>
      </rPr>
      <t>Chg %</t>
    </r>
  </si>
  <si>
    <r>
      <rPr>
        <sz val="8"/>
        <color rgb="FF000000"/>
        <rFont val="Arial"/>
        <family val="2"/>
      </rPr>
      <t>Equities drop 20%</t>
    </r>
  </si>
  <si>
    <r>
      <rPr>
        <sz val="8"/>
        <color rgb="FF000000"/>
        <rFont val="Arial"/>
        <family val="2"/>
      </rPr>
      <t>Interest rates up 50bp</t>
    </r>
  </si>
  <si>
    <r>
      <rPr>
        <sz val="8"/>
        <color rgb="FF000000"/>
        <rFont val="Arial"/>
        <family val="2"/>
      </rPr>
      <t>Interest rates down 50bp</t>
    </r>
  </si>
  <si>
    <r>
      <rPr>
        <sz val="8"/>
        <color rgb="FF000000"/>
        <rFont val="Arial"/>
        <family val="2"/>
      </rPr>
      <t>Solvency in % of requirement</t>
    </r>
  </si>
  <si>
    <r>
      <rPr>
        <b/>
        <sz val="8"/>
        <color rgb="FF000000"/>
        <rFont val="Arial"/>
        <family val="2"/>
      </rPr>
      <t>Life Group</t>
    </r>
  </si>
  <si>
    <r>
      <rPr>
        <sz val="8"/>
        <color rgb="FF000000"/>
        <rFont val="Arial"/>
        <family val="2"/>
      </rPr>
      <t>Solvency buffer</t>
    </r>
  </si>
  <si>
    <r>
      <rPr>
        <sz val="8"/>
        <color rgb="FF000000"/>
        <rFont val="Arial"/>
        <family val="2"/>
      </rPr>
      <t>Actual solvency capital</t>
    </r>
  </si>
  <si>
    <r>
      <rPr>
        <sz val="8"/>
        <color rgb="FF000000"/>
        <rFont val="Arial"/>
        <family val="2"/>
      </rPr>
      <t>Required solvency</t>
    </r>
  </si>
  <si>
    <r>
      <rPr>
        <b/>
        <sz val="8"/>
        <color rgb="FF000000"/>
        <rFont val="Arial"/>
        <family val="2"/>
      </rPr>
      <t>% of provisions</t>
    </r>
  </si>
  <si>
    <r>
      <rPr>
        <b/>
        <sz val="10"/>
        <color rgb="FF2F75B5"/>
        <rFont val="Arial"/>
        <family val="2"/>
      </rPr>
      <t>Financial buffers</t>
    </r>
  </si>
  <si>
    <r>
      <rPr>
        <i/>
        <sz val="8"/>
        <color rgb="FF000000"/>
        <rFont val="Arial"/>
        <family val="2"/>
      </rPr>
      <t>Profit from Pure risk products (not bundled with pension schemes) including Health &amp; Accident result.</t>
    </r>
  </si>
  <si>
    <r>
      <rPr>
        <i/>
        <sz val="8"/>
        <color rgb="FF000000"/>
        <rFont val="Arial"/>
        <family val="2"/>
      </rPr>
      <t>Profit Risk products</t>
    </r>
  </si>
  <si>
    <r>
      <rPr>
        <i/>
        <sz val="8"/>
        <color rgb="FF000000"/>
        <rFont val="Arial"/>
        <family val="2"/>
      </rPr>
      <t>Profit from unit linked and premium guarantee products including cost result and risk result.</t>
    </r>
  </si>
  <si>
    <r>
      <rPr>
        <i/>
        <sz val="8"/>
        <color rgb="FF000000"/>
        <rFont val="Arial"/>
        <family val="2"/>
      </rPr>
      <t>Profit Market Return products</t>
    </r>
  </si>
  <si>
    <r>
      <rPr>
        <i/>
        <sz val="8"/>
        <color rgb="FF000000"/>
        <rFont val="Arial"/>
        <family val="2"/>
      </rPr>
      <t>Profit originating from risk products sold (bundled) with the traditional products. Fully in favour of owner, except for DK with 50% of profit and 100% of loss.</t>
    </r>
  </si>
  <si>
    <r>
      <rPr>
        <i/>
        <sz val="8"/>
        <color rgb="FF000000"/>
        <rFont val="Arial"/>
        <family val="2"/>
      </rPr>
      <t>Contribution from risk result</t>
    </r>
  </si>
  <si>
    <r>
      <rPr>
        <i/>
        <sz val="8"/>
        <color rgb="FF000000"/>
        <rFont val="Arial"/>
        <family val="2"/>
      </rPr>
      <t xml:space="preserve">Profit originating from administration of insurance policies. Fully in favour of owner, except for DK with 50% of profit and 100% of loss. </t>
    </r>
  </si>
  <si>
    <r>
      <rPr>
        <i/>
        <sz val="8"/>
        <color rgb="FF000000"/>
        <rFont val="Arial"/>
        <family val="2"/>
      </rPr>
      <t>Contribution from cost result</t>
    </r>
  </si>
  <si>
    <r>
      <rPr>
        <i/>
        <sz val="8"/>
        <color rgb="FF000000"/>
        <rFont val="Arial"/>
        <family val="2"/>
      </rPr>
      <t>Profit-sharing of investment return from the Norwegian and Swedish business (individual portfolio).</t>
    </r>
  </si>
  <si>
    <r>
      <rPr>
        <i/>
        <sz val="8"/>
        <color rgb="FF000000"/>
        <rFont val="Arial"/>
        <family val="2"/>
      </rPr>
      <t>Profit sharing</t>
    </r>
  </si>
  <si>
    <r>
      <rPr>
        <i/>
        <sz val="8"/>
        <color rgb="FF000000"/>
        <rFont val="Arial"/>
        <family val="2"/>
      </rPr>
      <t>Fee income based on the volume of Traditional ”with profit” portfolios in DK, FI and NO.</t>
    </r>
  </si>
  <si>
    <r>
      <rPr>
        <i/>
        <sz val="8"/>
        <color rgb="FF000000"/>
        <rFont val="Arial"/>
        <family val="2"/>
      </rPr>
      <t>Fee contribution</t>
    </r>
  </si>
  <si>
    <r>
      <rPr>
        <i/>
        <sz val="8"/>
        <color rgb="FF000000"/>
        <rFont val="Arial"/>
        <family val="2"/>
      </rPr>
      <t>Of which commissions paid to Nordea Bank</t>
    </r>
  </si>
  <si>
    <r>
      <rPr>
        <sz val="8"/>
        <color rgb="FF000000"/>
        <rFont val="Arial"/>
        <family val="2"/>
      </rPr>
      <t>Net funding costs/other profits</t>
    </r>
  </si>
  <si>
    <r>
      <rPr>
        <b/>
        <sz val="8"/>
        <color rgb="FF000000"/>
        <rFont val="Arial"/>
        <family val="2"/>
      </rPr>
      <t>Total product result</t>
    </r>
  </si>
  <si>
    <r>
      <rPr>
        <b/>
        <sz val="8"/>
        <color rgb="FF000000"/>
        <rFont val="Arial"/>
        <family val="2"/>
      </rPr>
      <t>Profit Risk products</t>
    </r>
  </si>
  <si>
    <r>
      <rPr>
        <b/>
        <sz val="8"/>
        <color rgb="FF000000"/>
        <rFont val="Arial"/>
        <family val="2"/>
      </rPr>
      <t>Profit Market Return products</t>
    </r>
  </si>
  <si>
    <r>
      <rPr>
        <b/>
        <sz val="8"/>
        <color rgb="FF000000"/>
        <rFont val="Arial"/>
        <family val="2"/>
      </rPr>
      <t>Profit Traditional</t>
    </r>
  </si>
  <si>
    <r>
      <rPr>
        <sz val="8"/>
        <color rgb="FF000000"/>
        <rFont val="Arial"/>
        <family val="2"/>
      </rPr>
      <t xml:space="preserve">   Other profits</t>
    </r>
  </si>
  <si>
    <r>
      <rPr>
        <sz val="8"/>
        <color rgb="FF000000"/>
        <rFont val="Arial"/>
        <family val="2"/>
      </rPr>
      <t xml:space="preserve">   Contribution from risk result</t>
    </r>
  </si>
  <si>
    <r>
      <rPr>
        <sz val="8"/>
        <color rgb="FF000000"/>
        <rFont val="Arial"/>
        <family val="2"/>
      </rPr>
      <t xml:space="preserve">   Contribution from cost result</t>
    </r>
  </si>
  <si>
    <r>
      <rPr>
        <sz val="8"/>
        <color rgb="FF000000"/>
        <rFont val="Arial"/>
        <family val="2"/>
      </rPr>
      <t xml:space="preserve">   Profit sharing</t>
    </r>
  </si>
  <si>
    <r>
      <rPr>
        <sz val="8"/>
        <color rgb="FF000000"/>
        <rFont val="Arial"/>
        <family val="2"/>
      </rPr>
      <t xml:space="preserve">   Fee contribution</t>
    </r>
  </si>
  <si>
    <r>
      <rPr>
        <b/>
        <sz val="8"/>
        <color rgb="FF000000"/>
        <rFont val="Arial"/>
        <family val="2"/>
      </rPr>
      <t>Trading insurance</t>
    </r>
  </si>
  <si>
    <r>
      <rPr>
        <b/>
        <sz val="10"/>
        <color rgb="FF2F75B5"/>
        <rFont val="Arial"/>
        <family val="2"/>
      </rPr>
      <t>Life &amp; Pensions - Profit drivers</t>
    </r>
  </si>
  <si>
    <t>2Q19/1Q19</t>
  </si>
  <si>
    <t>2) Equity Event Risk is an official IMA measure from Q3 2018</t>
  </si>
  <si>
    <r>
      <t>Equity Event Risk (IA)</t>
    </r>
    <r>
      <rPr>
        <b/>
        <vertAlign val="superscript"/>
        <sz val="8"/>
        <rFont val="Arial"/>
        <family val="2"/>
      </rPr>
      <t>2</t>
    </r>
  </si>
  <si>
    <r>
      <t>Capital requirements for market risk (Nordea Group)</t>
    </r>
    <r>
      <rPr>
        <b/>
        <vertAlign val="superscript"/>
        <sz val="10"/>
        <color theme="4" tint="-0.249977111117893"/>
        <rFont val="Arial"/>
        <family val="2"/>
      </rPr>
      <t>1</t>
    </r>
  </si>
  <si>
    <t xml:space="preserve">² Excluding profit of the period 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</si>
  <si>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</si>
  <si>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SII is used in the calculation of the total capital buffers</t>
    </r>
  </si>
  <si>
    <t>Capital ratios (Nordea Bank Abp)</t>
  </si>
  <si>
    <r>
      <t>Q1/19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</si>
  <si>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t>Q2/19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</si>
  <si>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t>Q4/18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</si>
  <si>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Q1/19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</si>
  <si>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Q2/19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</si>
  <si>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Capital requirements for market risk (Nordea Bank Abp)</t>
    </r>
    <r>
      <rPr>
        <b/>
        <vertAlign val="superscript"/>
        <sz val="10"/>
        <color theme="4" tint="-0.249977111117893"/>
        <rFont val="Arial"/>
        <family val="2"/>
      </rPr>
      <t>1</t>
    </r>
  </si>
  <si>
    <t>² Excluding profit of the period</t>
  </si>
  <si>
    <r>
      <rPr>
        <b/>
        <sz val="8"/>
        <color rgb="FF000000"/>
        <rFont val="Arial"/>
        <family val="2"/>
      </rPr>
      <t>SWE</t>
    </r>
  </si>
  <si>
    <r>
      <rPr>
        <b/>
        <sz val="8"/>
        <color rgb="FF000000"/>
        <rFont val="Arial"/>
        <family val="2"/>
      </rPr>
      <t>NOR</t>
    </r>
  </si>
  <si>
    <r>
      <rPr>
        <b/>
        <sz val="8"/>
        <color rgb="FF000000"/>
        <rFont val="Arial"/>
        <family val="2"/>
      </rPr>
      <t>FIN</t>
    </r>
  </si>
  <si>
    <r>
      <rPr>
        <b/>
        <sz val="8"/>
        <color rgb="FF000000"/>
        <rFont val="Arial"/>
        <family val="2"/>
      </rPr>
      <t>DEN</t>
    </r>
  </si>
  <si>
    <r>
      <rPr>
        <b/>
        <sz val="10"/>
        <color rgb="FF2F75B5"/>
        <rFont val="Arial"/>
        <family val="2"/>
      </rPr>
      <t>Personal Banking - Divisional breakdown</t>
    </r>
  </si>
  <si>
    <r>
      <rPr>
        <b/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</si>
  <si>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Household deposits</t>
    </r>
  </si>
  <si>
    <r>
      <rPr>
        <sz val="8"/>
        <color rgb="FF000000"/>
        <rFont val="Arial"/>
        <family val="2"/>
      </rPr>
      <t>Corporate deposits</t>
    </r>
  </si>
  <si>
    <r>
      <rPr>
        <b/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</si>
  <si>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Consumer lending</t>
    </r>
  </si>
  <si>
    <r>
      <rPr>
        <sz val="8"/>
        <color rgb="FF000000"/>
        <rFont val="Arial"/>
        <family val="2"/>
      </rPr>
      <t>Household mortgage lending</t>
    </r>
  </si>
  <si>
    <r>
      <rPr>
        <sz val="8"/>
        <color rgb="FF000000"/>
        <rFont val="Arial"/>
        <family val="2"/>
      </rPr>
      <t>Lending to corporates</t>
    </r>
  </si>
  <si>
    <r>
      <rPr>
        <b/>
        <sz val="10"/>
        <color rgb="FF2F75B5"/>
        <rFont val="Arial"/>
        <family val="2"/>
      </rPr>
      <t>Chg local curr. %</t>
    </r>
  </si>
  <si>
    <r>
      <rPr>
        <b/>
        <sz val="10"/>
        <color rgb="FF2F75B5"/>
        <rFont val="Arial"/>
        <family val="2"/>
      </rPr>
      <t>Personal Banking - Volumes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</si>
  <si>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</si>
  <si>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ROCAR, %</t>
    </r>
  </si>
  <si>
    <r>
      <rPr>
        <b/>
        <sz val="10"/>
        <color rgb="FF2F75B5"/>
        <rFont val="Arial"/>
        <family val="2"/>
      </rPr>
      <t>Personal Banking Finland - Volumes</t>
    </r>
  </si>
  <si>
    <r>
      <rPr>
        <b/>
        <sz val="10"/>
        <color rgb="FF2F75B5"/>
        <rFont val="Arial"/>
        <family val="2"/>
      </rPr>
      <t>Personal Banking Denmark - Volumes</t>
    </r>
  </si>
  <si>
    <r>
      <rPr>
        <b/>
        <sz val="10"/>
        <color rgb="FF2F75B5"/>
        <rFont val="Arial"/>
        <family val="2"/>
      </rPr>
      <t>Personal Banking Sweden - Volumes</t>
    </r>
  </si>
  <si>
    <r>
      <rPr>
        <b/>
        <sz val="10"/>
        <color rgb="FF2F75B5"/>
        <rFont val="Arial"/>
        <family val="2"/>
      </rPr>
      <t>Personal Banking Norway - Volumes</t>
    </r>
  </si>
  <si>
    <r>
      <rPr>
        <b/>
        <sz val="10"/>
        <color rgb="FF2F75B5"/>
        <rFont val="Arial"/>
        <family val="2"/>
      </rPr>
      <t>Commercial &amp; Business Banking - Volumes</t>
    </r>
  </si>
  <si>
    <r>
      <rPr>
        <sz val="8"/>
        <color rgb="FF000000"/>
        <rFont val="Arial"/>
        <family val="2"/>
      </rPr>
      <t>BBD Nordic</t>
    </r>
  </si>
  <si>
    <r>
      <rPr>
        <sz val="8"/>
        <color rgb="FF000000"/>
        <rFont val="Arial"/>
        <family val="2"/>
      </rPr>
      <t>BB Sweden</t>
    </r>
  </si>
  <si>
    <r>
      <rPr>
        <sz val="8"/>
        <color rgb="FF000000"/>
        <rFont val="Arial"/>
        <family val="2"/>
      </rPr>
      <t>BB Norway</t>
    </r>
  </si>
  <si>
    <r>
      <rPr>
        <sz val="8"/>
        <color rgb="FF000000"/>
        <rFont val="Arial"/>
        <family val="2"/>
      </rPr>
      <t>BB Finland</t>
    </r>
  </si>
  <si>
    <r>
      <rPr>
        <sz val="8"/>
        <color rgb="FF000000"/>
        <rFont val="Arial"/>
        <family val="2"/>
      </rPr>
      <t>BB Denmark</t>
    </r>
  </si>
  <si>
    <r>
      <rPr>
        <b/>
        <sz val="10"/>
        <color rgb="FF2F75B5"/>
        <rFont val="Arial"/>
        <family val="2"/>
      </rPr>
      <t>Business Banking - Deposits</t>
    </r>
  </si>
  <si>
    <r>
      <rPr>
        <b/>
        <sz val="10"/>
        <color rgb="FF2F75B5"/>
        <rFont val="Arial"/>
        <family val="2"/>
      </rPr>
      <t>Business Banking - Lending</t>
    </r>
  </si>
  <si>
    <r>
      <rPr>
        <b/>
        <sz val="10"/>
        <color rgb="FF2F75B5"/>
        <rFont val="Arial"/>
        <family val="2"/>
      </rPr>
      <t>Business Banking - Net loan losses</t>
    </r>
  </si>
  <si>
    <r>
      <rPr>
        <b/>
        <sz val="10"/>
        <color rgb="FF2F75B5"/>
        <rFont val="Arial"/>
        <family val="2"/>
      </rPr>
      <t>Business Banking - Net interest income</t>
    </r>
  </si>
  <si>
    <r>
      <rPr>
        <b/>
        <sz val="8"/>
        <color rgb="FF000000"/>
        <rFont val="Arial"/>
        <family val="2"/>
      </rPr>
      <t>Total volume</t>
    </r>
  </si>
  <si>
    <r>
      <rPr>
        <sz val="8"/>
        <color rgb="FF000000"/>
        <rFont val="Arial"/>
        <family val="2"/>
      </rPr>
      <t>Unsecured Lending</t>
    </r>
  </si>
  <si>
    <r>
      <rPr>
        <sz val="8"/>
        <color rgb="FF000000"/>
        <rFont val="Arial"/>
        <family val="2"/>
      </rPr>
      <t>Nordea Bank Sales</t>
    </r>
  </si>
  <si>
    <r>
      <rPr>
        <sz val="8"/>
        <color rgb="FF000000"/>
        <rFont val="Arial"/>
        <family val="2"/>
      </rPr>
      <t>Bank Channel</t>
    </r>
  </si>
  <si>
    <r>
      <rPr>
        <sz val="8"/>
        <color rgb="FF000000"/>
        <rFont val="Arial"/>
        <family val="2"/>
      </rPr>
      <t>Consumer Finance</t>
    </r>
  </si>
  <si>
    <r>
      <rPr>
        <sz val="8"/>
        <color rgb="FF000000"/>
        <rFont val="Arial"/>
        <family val="2"/>
      </rPr>
      <t>Car Finance</t>
    </r>
  </si>
  <si>
    <r>
      <rPr>
        <sz val="8"/>
        <color rgb="FF000000"/>
        <rFont val="Arial"/>
        <family val="2"/>
      </rPr>
      <t>Equipment Finance</t>
    </r>
  </si>
  <si>
    <r>
      <rPr>
        <sz val="8"/>
        <color rgb="FF000000"/>
        <rFont val="Arial"/>
        <family val="2"/>
      </rPr>
      <t>Sales Finance</t>
    </r>
  </si>
  <si>
    <r>
      <rPr>
        <b/>
        <sz val="10"/>
        <color rgb="FF2F75B5"/>
        <rFont val="Arial"/>
        <family val="2"/>
      </rPr>
      <t>Nordea Finance - New business volume by Concept</t>
    </r>
  </si>
  <si>
    <r>
      <rPr>
        <sz val="8"/>
        <color rgb="FF000000"/>
        <rFont val="Arial"/>
        <family val="2"/>
      </rPr>
      <t>Consumer credits</t>
    </r>
  </si>
  <si>
    <r>
      <rPr>
        <sz val="8"/>
        <color rgb="FF000000"/>
        <rFont val="Arial"/>
        <family val="2"/>
      </rPr>
      <t>Working capital</t>
    </r>
  </si>
  <si>
    <r>
      <rPr>
        <sz val="8"/>
        <color rgb="FF000000"/>
        <rFont val="Arial"/>
        <family val="2"/>
      </rPr>
      <t>Investment credit</t>
    </r>
  </si>
  <si>
    <r>
      <rPr>
        <b/>
        <sz val="10"/>
        <color rgb="FF2F75B5"/>
        <rFont val="Arial"/>
        <family val="2"/>
      </rPr>
      <t>Nordea Finance - Volumes by Product Class</t>
    </r>
  </si>
  <si>
    <t>-11%</t>
  </si>
  <si>
    <t>-9%</t>
  </si>
  <si>
    <r>
      <rPr>
        <b/>
        <sz val="8"/>
        <color rgb="FF000000"/>
        <rFont val="Arial"/>
        <family val="2"/>
      </rPr>
      <t>Banking Russia</t>
    </r>
  </si>
  <si>
    <t>4%</t>
  </si>
  <si>
    <t>-6%</t>
  </si>
  <si>
    <r>
      <rPr>
        <b/>
        <sz val="8"/>
        <color rgb="FF000000"/>
        <rFont val="Arial"/>
        <family val="2"/>
      </rPr>
      <t>Corporate &amp; Investment Banking</t>
    </r>
  </si>
  <si>
    <t>18%</t>
  </si>
  <si>
    <t>13%</t>
  </si>
  <si>
    <r>
      <rPr>
        <sz val="8"/>
        <color rgb="FF000000"/>
        <rFont val="Arial"/>
        <family val="2"/>
      </rPr>
      <t xml:space="preserve">   C&amp;IB Sweden</t>
    </r>
  </si>
  <si>
    <t>9%</t>
  </si>
  <si>
    <t>0%</t>
  </si>
  <si>
    <r>
      <rPr>
        <sz val="8"/>
        <color rgb="FF000000"/>
        <rFont val="Arial"/>
        <family val="2"/>
      </rPr>
      <t xml:space="preserve">   C&amp;IB Norway</t>
    </r>
  </si>
  <si>
    <t>-13%</t>
  </si>
  <si>
    <r>
      <rPr>
        <sz val="8"/>
        <color rgb="FF000000"/>
        <rFont val="Arial"/>
        <family val="2"/>
      </rPr>
      <t xml:space="preserve">   C&amp;IB Finland</t>
    </r>
  </si>
  <si>
    <t>-2%</t>
  </si>
  <si>
    <r>
      <rPr>
        <sz val="8"/>
        <color rgb="FF000000"/>
        <rFont val="Arial"/>
        <family val="2"/>
      </rPr>
      <t xml:space="preserve">   C&amp;IB Denmark</t>
    </r>
  </si>
  <si>
    <r>
      <rPr>
        <b/>
        <sz val="10"/>
        <color rgb="FF2F75B5"/>
        <rFont val="Arial"/>
        <family val="2"/>
      </rPr>
      <t>Wholesale Banking - Deposits</t>
    </r>
  </si>
  <si>
    <t>1%</t>
  </si>
  <si>
    <t>-5%</t>
  </si>
  <si>
    <t>-10%</t>
  </si>
  <si>
    <t>3%</t>
  </si>
  <si>
    <t>-1%</t>
  </si>
  <si>
    <t>6%</t>
  </si>
  <si>
    <t>-3%</t>
  </si>
  <si>
    <r>
      <rPr>
        <b/>
        <sz val="10"/>
        <color rgb="FF2F75B5"/>
        <rFont val="Arial"/>
        <family val="2"/>
      </rPr>
      <t>Wholesale Banking - Lending</t>
    </r>
  </si>
  <si>
    <r>
      <rPr>
        <b/>
        <sz val="10"/>
        <color rgb="FF2F75B5"/>
        <rFont val="Arial"/>
        <family val="2"/>
      </rPr>
      <t>Wholesale Banking - Net loan losses</t>
    </r>
  </si>
  <si>
    <r>
      <rPr>
        <b/>
        <sz val="10"/>
        <color rgb="FF2F75B5"/>
        <rFont val="Arial"/>
        <family val="2"/>
      </rPr>
      <t>Wholesale Banking - Net interest income</t>
    </r>
  </si>
  <si>
    <r>
      <rPr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</si>
  <si>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Total lending</t>
    </r>
  </si>
  <si>
    <r>
      <rPr>
        <b/>
        <sz val="10"/>
        <color rgb="FF2F75B5"/>
        <rFont val="Arial"/>
        <family val="2"/>
      </rPr>
      <t>Wholesale Banking - Volumes</t>
    </r>
  </si>
  <si>
    <r>
      <rPr>
        <sz val="8"/>
        <color rgb="FF000000"/>
        <rFont val="Arial"/>
        <family val="2"/>
      </rPr>
      <t>Employees (FTEs)</t>
    </r>
  </si>
  <si>
    <r>
      <rPr>
        <b/>
        <sz val="8"/>
        <color rgb="FF000000"/>
        <rFont val="Arial"/>
        <family val="2"/>
      </rPr>
      <t>Total expenses incl. allocations</t>
    </r>
  </si>
  <si>
    <r>
      <rPr>
        <b/>
        <sz val="8"/>
        <color rgb="FF000000"/>
        <rFont val="Arial"/>
        <family val="2"/>
      </rPr>
      <t>Total income incl. allocations</t>
    </r>
  </si>
  <si>
    <r>
      <rPr>
        <b/>
        <sz val="8"/>
        <color rgb="FF000000"/>
        <rFont val="Arial"/>
        <family val="2"/>
      </rPr>
      <t>Nordic Private Banking</t>
    </r>
  </si>
  <si>
    <r>
      <rPr>
        <b/>
        <sz val="8"/>
        <color rgb="FF000000"/>
        <rFont val="Arial"/>
        <family val="2"/>
      </rPr>
      <t>Life &amp; Pen-sions</t>
    </r>
  </si>
  <si>
    <r>
      <rPr>
        <b/>
        <sz val="8"/>
        <color rgb="FF000000"/>
        <rFont val="Arial"/>
        <family val="2"/>
      </rPr>
      <t>Asset Mgmt</t>
    </r>
  </si>
  <si>
    <r>
      <rPr>
        <b/>
        <sz val="10"/>
        <color rgb="FF2F75B5"/>
        <rFont val="Arial"/>
        <family val="2"/>
      </rPr>
      <t>Asset &amp; Wealth Management - Divisional breakdown</t>
    </r>
  </si>
  <si>
    <r>
      <rPr>
        <b/>
        <sz val="10"/>
        <color rgb="FF2F75B5"/>
        <rFont val="Arial"/>
        <family val="2"/>
      </rPr>
      <t>Asset &amp; Wealth Management - Volumes</t>
    </r>
  </si>
  <si>
    <r>
      <rPr>
        <sz val="8"/>
        <color rgb="FF000000"/>
        <rFont val="Arial"/>
        <family val="2"/>
      </rPr>
      <t>Net inf., Ext. Ins. &amp; 3rd part. dis., EURbn</t>
    </r>
  </si>
  <si>
    <r>
      <rPr>
        <sz val="8"/>
        <color rgb="FF000000"/>
        <rFont val="Arial"/>
        <family val="2"/>
      </rPr>
      <t>Net inf.,Nordea bank’s Nordic sales channels incl. Life, EURbn</t>
    </r>
  </si>
  <si>
    <r>
      <rPr>
        <sz val="8"/>
        <color rgb="FF000000"/>
        <rFont val="Arial"/>
        <family val="2"/>
      </rPr>
      <t>AuM, Ext. Inst. &amp; 3rd part. dist., EURbn</t>
    </r>
  </si>
  <si>
    <r>
      <rPr>
        <sz val="8"/>
        <color rgb="FF000000"/>
        <rFont val="Arial"/>
        <family val="2"/>
      </rPr>
      <t>Income/AuM in bp p.a.</t>
    </r>
  </si>
  <si>
    <r>
      <rPr>
        <sz val="8"/>
        <color rgb="FF000000"/>
        <rFont val="Arial"/>
        <family val="2"/>
      </rPr>
      <t xml:space="preserve">Cost/income ratio % </t>
    </r>
  </si>
  <si>
    <r>
      <rPr>
        <sz val="8"/>
        <color rgb="FF000000"/>
        <rFont val="Arial"/>
        <family val="2"/>
      </rPr>
      <t>Aum</t>
    </r>
  </si>
  <si>
    <r>
      <rPr>
        <b/>
        <sz val="10"/>
        <color rgb="FF2F75B5"/>
        <rFont val="Arial"/>
        <family val="2"/>
      </rPr>
      <t>Nordic Private Banking - Volumes</t>
    </r>
  </si>
  <si>
    <r>
      <rPr>
        <sz val="8"/>
        <color rgb="FF000000"/>
        <rFont val="Arial"/>
        <family val="2"/>
      </rPr>
      <t>Fixed income</t>
    </r>
  </si>
  <si>
    <r>
      <rPr>
        <sz val="8"/>
        <color rgb="FF000000"/>
        <rFont val="Arial"/>
        <family val="2"/>
      </rPr>
      <t>Equities</t>
    </r>
  </si>
  <si>
    <r>
      <rPr>
        <b/>
        <sz val="8"/>
        <color rgb="FF000000"/>
        <rFont val="Arial"/>
        <family val="2"/>
      </rPr>
      <t>Q1/17</t>
    </r>
  </si>
  <si>
    <r>
      <rPr>
        <b/>
        <sz val="8"/>
        <color rgb="FF000000"/>
        <rFont val="Arial"/>
        <family val="2"/>
      </rPr>
      <t>Q2/17</t>
    </r>
  </si>
  <si>
    <r>
      <rPr>
        <b/>
        <sz val="8"/>
        <color rgb="FF000000"/>
        <rFont val="Arial"/>
        <family val="2"/>
      </rPr>
      <t>Q3/17</t>
    </r>
  </si>
  <si>
    <r>
      <rPr>
        <b/>
        <sz val="8"/>
        <color rgb="FF000000"/>
        <rFont val="Arial"/>
        <family val="2"/>
      </rPr>
      <t>Q4/17</t>
    </r>
  </si>
  <si>
    <r>
      <rPr>
        <b/>
        <sz val="8"/>
        <color rgb="FF000000"/>
        <rFont val="Arial"/>
        <family val="2"/>
      </rPr>
      <t>Q1/18</t>
    </r>
  </si>
  <si>
    <r>
      <rPr>
        <b/>
        <sz val="8"/>
        <color rgb="FF000000"/>
        <rFont val="Arial"/>
        <family val="2"/>
      </rPr>
      <t>Q2/18</t>
    </r>
  </si>
  <si>
    <r>
      <rPr>
        <b/>
        <sz val="8"/>
        <color rgb="FF000000"/>
        <rFont val="Arial"/>
        <family val="2"/>
      </rPr>
      <t>Q3/18</t>
    </r>
  </si>
  <si>
    <r>
      <rPr>
        <b/>
        <sz val="8"/>
        <color rgb="FF000000"/>
        <rFont val="Arial"/>
        <family val="2"/>
      </rPr>
      <t>Q4/18</t>
    </r>
  </si>
  <si>
    <r>
      <rPr>
        <b/>
        <sz val="8"/>
        <color rgb="FF000000"/>
        <rFont val="Arial"/>
        <family val="2"/>
      </rPr>
      <t>Q1/19</t>
    </r>
  </si>
  <si>
    <r>
      <rPr>
        <b/>
        <sz val="8"/>
        <color rgb="FF000000"/>
        <rFont val="Arial"/>
        <family val="2"/>
      </rPr>
      <t>Q2/19</t>
    </r>
  </si>
  <si>
    <r>
      <rPr>
        <b/>
        <sz val="8"/>
        <color rgb="FF000000"/>
        <rFont val="Arial"/>
        <family val="2"/>
      </rPr>
      <t>%</t>
    </r>
  </si>
  <si>
    <r>
      <rPr>
        <b/>
        <sz val="10"/>
        <color rgb="FF2F75B5"/>
        <rFont val="Arial"/>
        <family val="2"/>
      </rPr>
      <t>Asset mix</t>
    </r>
  </si>
  <si>
    <r>
      <rPr>
        <sz val="8"/>
        <color rgb="FF000000"/>
        <rFont val="Arial"/>
        <family val="2"/>
      </rPr>
      <t>Institutional sales</t>
    </r>
  </si>
  <si>
    <r>
      <rPr>
        <sz val="8"/>
        <color rgb="FF000000"/>
        <rFont val="Arial"/>
        <family val="2"/>
      </rPr>
      <t>Private Banking</t>
    </r>
  </si>
  <si>
    <r>
      <rPr>
        <sz val="8"/>
        <color rgb="FF000000"/>
        <rFont val="Arial"/>
        <family val="2"/>
      </rPr>
      <t>Retail Funds</t>
    </r>
  </si>
  <si>
    <r>
      <rPr>
        <b/>
        <sz val="10"/>
        <color rgb="FF2F75B5"/>
        <rFont val="Arial"/>
        <family val="2"/>
      </rPr>
      <t>Net inflow</t>
    </r>
  </si>
  <si>
    <r>
      <rPr>
        <b/>
        <sz val="8"/>
        <color rgb="FF000000"/>
        <rFont val="Arial"/>
        <family val="2"/>
      </rPr>
      <t>All countries</t>
    </r>
  </si>
  <si>
    <r>
      <rPr>
        <sz val="8"/>
        <color rgb="FF000000"/>
        <rFont val="Arial"/>
        <family val="2"/>
      </rPr>
      <t>International</t>
    </r>
  </si>
  <si>
    <r>
      <rPr>
        <b/>
        <sz val="8"/>
        <color rgb="FF000000"/>
        <rFont val="Arial"/>
        <family val="2"/>
      </rPr>
      <t>All products</t>
    </r>
  </si>
  <si>
    <r>
      <rPr>
        <b/>
        <sz val="8"/>
        <color rgb="FF000000"/>
        <rFont val="Arial"/>
        <family val="2"/>
      </rPr>
      <t>Inst sales</t>
    </r>
  </si>
  <si>
    <r>
      <rPr>
        <b/>
        <sz val="8"/>
        <color rgb="FF000000"/>
        <rFont val="Arial"/>
        <family val="2"/>
      </rPr>
      <t>Retail funds</t>
    </r>
  </si>
  <si>
    <r>
      <rPr>
        <sz val="8"/>
        <color rgb="FF000000"/>
        <rFont val="Arial"/>
        <family val="2"/>
      </rPr>
      <t>Inflow</t>
    </r>
  </si>
  <si>
    <r>
      <rPr>
        <sz val="8"/>
        <color rgb="FF000000"/>
        <rFont val="Arial"/>
        <family val="2"/>
      </rPr>
      <t>AuM</t>
    </r>
  </si>
  <si>
    <r>
      <rPr>
        <b/>
        <sz val="8"/>
        <color rgb="FF000000"/>
        <rFont val="Arial"/>
        <family val="2"/>
      </rPr>
      <t>Q1/09</t>
    </r>
  </si>
  <si>
    <r>
      <rPr>
        <b/>
        <sz val="8"/>
        <color rgb="FF000000"/>
        <rFont val="Arial"/>
        <family val="2"/>
      </rPr>
      <t>Q2/09</t>
    </r>
  </si>
  <si>
    <r>
      <rPr>
        <b/>
        <sz val="8"/>
        <color rgb="FF000000"/>
        <rFont val="Arial"/>
        <family val="2"/>
      </rPr>
      <t>Q3/09</t>
    </r>
  </si>
  <si>
    <r>
      <rPr>
        <b/>
        <sz val="8"/>
        <color rgb="FF000000"/>
        <rFont val="Arial"/>
        <family val="2"/>
      </rPr>
      <t>Q4/09</t>
    </r>
  </si>
  <si>
    <r>
      <rPr>
        <b/>
        <sz val="8"/>
        <color rgb="FF000000"/>
        <rFont val="Arial"/>
        <family val="2"/>
      </rPr>
      <t>Q1/10</t>
    </r>
  </si>
  <si>
    <r>
      <rPr>
        <b/>
        <sz val="8"/>
        <color rgb="FF000000"/>
        <rFont val="Arial"/>
        <family val="2"/>
      </rPr>
      <t>Q2/10</t>
    </r>
  </si>
  <si>
    <r>
      <rPr>
        <b/>
        <sz val="8"/>
        <color rgb="FF000000"/>
        <rFont val="Arial"/>
        <family val="2"/>
      </rPr>
      <t>Q3/10</t>
    </r>
  </si>
  <si>
    <r>
      <rPr>
        <b/>
        <sz val="8"/>
        <color rgb="FF000000"/>
        <rFont val="Arial"/>
        <family val="2"/>
      </rPr>
      <t>Q4/10</t>
    </r>
  </si>
  <si>
    <r>
      <rPr>
        <b/>
        <sz val="8"/>
        <color rgb="FF000000"/>
        <rFont val="Arial"/>
        <family val="2"/>
      </rPr>
      <t>Q1/11</t>
    </r>
  </si>
  <si>
    <r>
      <rPr>
        <b/>
        <sz val="8"/>
        <color rgb="FF000000"/>
        <rFont val="Arial"/>
        <family val="2"/>
      </rPr>
      <t>Q2/11</t>
    </r>
  </si>
  <si>
    <r>
      <rPr>
        <b/>
        <sz val="8"/>
        <color rgb="FF000000"/>
        <rFont val="Arial"/>
        <family val="2"/>
      </rPr>
      <t>Q3/11</t>
    </r>
  </si>
  <si>
    <r>
      <rPr>
        <b/>
        <sz val="8"/>
        <color rgb="FF000000"/>
        <rFont val="Arial"/>
        <family val="2"/>
      </rPr>
      <t>Q4/11</t>
    </r>
  </si>
  <si>
    <r>
      <rPr>
        <b/>
        <sz val="8"/>
        <color rgb="FF000000"/>
        <rFont val="Arial"/>
        <family val="2"/>
      </rPr>
      <t>Q1/12</t>
    </r>
  </si>
  <si>
    <r>
      <rPr>
        <b/>
        <sz val="8"/>
        <color rgb="FF000000"/>
        <rFont val="Arial"/>
        <family val="2"/>
      </rPr>
      <t>Q2/12</t>
    </r>
  </si>
  <si>
    <r>
      <rPr>
        <b/>
        <sz val="8"/>
        <color rgb="FF000000"/>
        <rFont val="Arial"/>
        <family val="2"/>
      </rPr>
      <t>Q3/12</t>
    </r>
  </si>
  <si>
    <r>
      <rPr>
        <b/>
        <sz val="8"/>
        <color rgb="FF000000"/>
        <rFont val="Arial"/>
        <family val="2"/>
      </rPr>
      <t>Q4/12</t>
    </r>
  </si>
  <si>
    <r>
      <rPr>
        <b/>
        <sz val="8"/>
        <color rgb="FF000000"/>
        <rFont val="Arial"/>
        <family val="2"/>
      </rPr>
      <t>Q1/13</t>
    </r>
  </si>
  <si>
    <r>
      <rPr>
        <b/>
        <sz val="8"/>
        <color rgb="FF000000"/>
        <rFont val="Arial"/>
        <family val="2"/>
      </rPr>
      <t>Q2/13</t>
    </r>
  </si>
  <si>
    <r>
      <rPr>
        <b/>
        <sz val="8"/>
        <color rgb="FF000000"/>
        <rFont val="Arial"/>
        <family val="2"/>
      </rPr>
      <t>Q3/13</t>
    </r>
  </si>
  <si>
    <r>
      <rPr>
        <b/>
        <sz val="8"/>
        <color rgb="FF000000"/>
        <rFont val="Arial"/>
        <family val="2"/>
      </rPr>
      <t>Q4/13</t>
    </r>
  </si>
  <si>
    <r>
      <rPr>
        <b/>
        <sz val="8"/>
        <color rgb="FF000000"/>
        <rFont val="Arial"/>
        <family val="2"/>
      </rPr>
      <t>Q1/14</t>
    </r>
  </si>
  <si>
    <r>
      <rPr>
        <b/>
        <sz val="8"/>
        <color rgb="FF000000"/>
        <rFont val="Arial"/>
        <family val="2"/>
      </rPr>
      <t>Q2/14</t>
    </r>
  </si>
  <si>
    <r>
      <rPr>
        <b/>
        <sz val="8"/>
        <color rgb="FF000000"/>
        <rFont val="Arial"/>
        <family val="2"/>
      </rPr>
      <t>Q3/14</t>
    </r>
  </si>
  <si>
    <r>
      <rPr>
        <b/>
        <sz val="8"/>
        <color rgb="FF000000"/>
        <rFont val="Arial"/>
        <family val="2"/>
      </rPr>
      <t>Q4/14</t>
    </r>
  </si>
  <si>
    <r>
      <rPr>
        <b/>
        <sz val="8"/>
        <color rgb="FF000000"/>
        <rFont val="Arial"/>
        <family val="2"/>
      </rPr>
      <t>Q1/15</t>
    </r>
  </si>
  <si>
    <r>
      <rPr>
        <b/>
        <sz val="8"/>
        <color rgb="FF000000"/>
        <rFont val="Arial"/>
        <family val="2"/>
      </rPr>
      <t>Q2/15</t>
    </r>
  </si>
  <si>
    <r>
      <rPr>
        <b/>
        <sz val="8"/>
        <color rgb="FF000000"/>
        <rFont val="Arial"/>
        <family val="2"/>
      </rPr>
      <t>Q3/15</t>
    </r>
  </si>
  <si>
    <r>
      <rPr>
        <b/>
        <sz val="8"/>
        <color rgb="FF000000"/>
        <rFont val="Arial"/>
        <family val="2"/>
      </rPr>
      <t>Q4/15</t>
    </r>
  </si>
  <si>
    <r>
      <rPr>
        <b/>
        <sz val="8"/>
        <color rgb="FF000000"/>
        <rFont val="Arial"/>
        <family val="2"/>
      </rPr>
      <t>Q1/16</t>
    </r>
  </si>
  <si>
    <r>
      <rPr>
        <b/>
        <sz val="8"/>
        <color rgb="FF000000"/>
        <rFont val="Arial"/>
        <family val="2"/>
      </rPr>
      <t>Q2/16</t>
    </r>
  </si>
  <si>
    <r>
      <rPr>
        <b/>
        <sz val="8"/>
        <color rgb="FF000000"/>
        <rFont val="Arial"/>
        <family val="2"/>
      </rPr>
      <t>Q3/16</t>
    </r>
  </si>
  <si>
    <r>
      <rPr>
        <b/>
        <sz val="8"/>
        <color rgb="FF000000"/>
        <rFont val="Arial"/>
        <family val="2"/>
      </rPr>
      <t>Q4/16</t>
    </r>
  </si>
  <si>
    <r>
      <rPr>
        <b/>
        <sz val="8"/>
        <color rgb="FF000000"/>
        <rFont val="Arial"/>
        <family val="2"/>
      </rPr>
      <t>Q2/18*</t>
    </r>
  </si>
  <si>
    <r>
      <rPr>
        <b/>
        <sz val="8"/>
        <color rgb="FF000000"/>
        <rFont val="Arial"/>
        <family val="2"/>
      </rPr>
      <t>Q4/18**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</si>
  <si>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</si>
  <si>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</si>
  <si>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</si>
  <si>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Total operating expenses</t>
    </r>
  </si>
  <si>
    <r>
      <rPr>
        <sz val="8"/>
        <color rgb="FF000000"/>
        <rFont val="Arial"/>
        <family val="2"/>
      </rPr>
      <t>Total operating income</t>
    </r>
  </si>
  <si>
    <r>
      <rPr>
        <b/>
        <sz val="10"/>
        <color rgb="FF2F75B5"/>
        <rFont val="Arial"/>
        <family val="2"/>
      </rPr>
      <t>Chg%</t>
    </r>
  </si>
  <si>
    <r>
      <rPr>
        <b/>
        <sz val="10"/>
        <color rgb="FF2F75B5"/>
        <rFont val="Arial"/>
        <family val="2"/>
      </rPr>
      <t>Group Functions, other and eliminations</t>
    </r>
  </si>
  <si>
    <t>Loans measured at fair value  by industry, Q2 2019</t>
  </si>
  <si>
    <t>Loans measured at amortised cost and fair value  to the public, Q2 2019</t>
  </si>
  <si>
    <t>Loans measured at amortised cost to the public, Q2 2019</t>
  </si>
  <si>
    <t>CRU6000000</t>
  </si>
  <si>
    <t>Loans measured at amortised cost to the public Q2 2019</t>
  </si>
  <si>
    <t>Asset and Wealth Management</t>
  </si>
  <si>
    <t xml:space="preserve"> - Board of Directors</t>
  </si>
  <si>
    <t xml:space="preserve"> - Group Executive Management (GEM)</t>
  </si>
  <si>
    <t>**Positive outlook</t>
  </si>
  <si>
    <t>Dividend, based on Nordea legal group profit**</t>
  </si>
  <si>
    <t>Gross domestic product growth</t>
  </si>
  <si>
    <t>Inflation</t>
  </si>
  <si>
    <t>Private consumption growth</t>
  </si>
  <si>
    <t>Unemployment</t>
  </si>
  <si>
    <t>Cost of Funds</t>
  </si>
  <si>
    <t>Reimbursement right</t>
  </si>
  <si>
    <t>Maria Caneman, Senior Debt IR Officer</t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</si>
  <si>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</si>
  <si>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ROCAR</t>
    </r>
    <r>
      <rPr>
        <vertAlign val="superscript"/>
        <sz val="8"/>
        <color theme="1"/>
        <rFont val="Arial"/>
        <family val="2"/>
      </rPr>
      <t>1,</t>
    </r>
    <r>
      <rPr>
        <sz val="8"/>
        <color theme="1"/>
        <rFont val="Arial"/>
        <family val="2"/>
      </rPr>
      <t xml:space="preserve"> % </t>
    </r>
  </si>
  <si>
    <r>
      <t>Economic capital</t>
    </r>
    <r>
      <rPr>
        <vertAlign val="superscript"/>
        <sz val="8"/>
        <color theme="1"/>
        <rFont val="Arial"/>
        <family val="2"/>
      </rPr>
      <t>2,5,</t>
    </r>
    <r>
      <rPr>
        <sz val="8"/>
        <color theme="1"/>
        <rFont val="Arial"/>
        <family val="2"/>
      </rPr>
      <t xml:space="preserve">  EURbn </t>
    </r>
  </si>
  <si>
    <r>
      <t>Total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 %</t>
    </r>
  </si>
  <si>
    <r>
      <t>Tier 1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</si>
  <si>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2,4,5,6 </t>
    </r>
    <r>
      <rPr>
        <sz val="8"/>
        <color theme="1"/>
        <rFont val="Arial"/>
        <family val="2"/>
      </rPr>
      <t>, %</t>
    </r>
  </si>
  <si>
    <t>Cost/income ratio, % - excl non-recurring items¹</t>
  </si>
  <si>
    <r>
      <t>Operating profit, excl, non-recurring items</t>
    </r>
    <r>
      <rPr>
        <b/>
        <vertAlign val="superscript"/>
        <sz val="8"/>
        <color theme="1"/>
        <rFont val="Arial"/>
        <family val="2"/>
      </rPr>
      <t>1,2</t>
    </r>
  </si>
  <si>
    <r>
      <t>Total operating expenses,  excl, non-recurring items</t>
    </r>
    <r>
      <rPr>
        <b/>
        <vertAlign val="superscript"/>
        <sz val="8"/>
        <color theme="1"/>
        <rFont val="Arial"/>
        <family val="2"/>
      </rPr>
      <t>2</t>
    </r>
  </si>
  <si>
    <r>
      <t>Total operating income, excl, non-recurring items</t>
    </r>
    <r>
      <rPr>
        <b/>
        <vertAlign val="superscript"/>
        <sz val="8"/>
        <color theme="1"/>
        <rFont val="Arial"/>
        <family val="2"/>
      </rPr>
      <t>1</t>
    </r>
  </si>
  <si>
    <t>Market share data includes small corrections to past data according to change in lending part data and also the Norwegian values (Mortgage lending, Consumer lending, Corporate deposits).</t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</si>
  <si>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</si>
  <si>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Economic capital</t>
    </r>
    <r>
      <rPr>
        <vertAlign val="superscript"/>
        <sz val="8"/>
        <rFont val="Arial"/>
        <family val="2"/>
      </rPr>
      <t>2,7</t>
    </r>
    <r>
      <rPr>
        <sz val="8"/>
        <rFont val="Arial"/>
        <family val="2"/>
      </rPr>
      <t xml:space="preserve">, EURbn </t>
    </r>
  </si>
  <si>
    <t>12.5</t>
  </si>
  <si>
    <t>27.0</t>
  </si>
  <si>
    <t>27.3</t>
  </si>
  <si>
    <r>
      <t>Total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</si>
  <si>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</si>
  <si>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</si>
  <si>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t>21.8</t>
  </si>
  <si>
    <t>22.1</t>
  </si>
  <si>
    <t>18.7</t>
  </si>
  <si>
    <t>18.9</t>
  </si>
  <si>
    <t>16.8</t>
  </si>
  <si>
    <t>290.9</t>
  </si>
  <si>
    <t>300.2</t>
  </si>
  <si>
    <t>7.22</t>
  </si>
  <si>
    <t>7.47</t>
  </si>
  <si>
    <t>-10.4</t>
  </si>
  <si>
    <t>-2.6</t>
  </si>
  <si>
    <t>8.46</t>
  </si>
  <si>
    <t>7.52</t>
  </si>
  <si>
    <t>0.19</t>
  </si>
  <si>
    <r>
      <rPr>
        <b/>
        <sz val="8"/>
        <rFont val="Arial"/>
        <family val="2"/>
      </rPr>
      <t>Frank Vang-Jensen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President and Group CEO 
</t>
    </r>
    <r>
      <rPr>
        <sz val="8"/>
        <rFont val="Arial"/>
        <family val="2"/>
      </rPr>
      <t xml:space="preserve">Member of Group Executive Management since 2018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1967.</t>
    </r>
  </si>
  <si>
    <t>Q3 2019</t>
  </si>
  <si>
    <t>Financial calendar 2020</t>
  </si>
  <si>
    <t>Annual General Meeting</t>
  </si>
  <si>
    <t>Ex-dividend date</t>
  </si>
  <si>
    <t>Record date</t>
  </si>
  <si>
    <t>Dividend payments</t>
  </si>
  <si>
    <t xml:space="preserve">Fourth Quarter and Full Year Report 2019 </t>
  </si>
  <si>
    <t>25 March 2020</t>
  </si>
  <si>
    <t>26 March 2020</t>
  </si>
  <si>
    <t>First Quarter Report 2020</t>
  </si>
  <si>
    <t>17 July 2020</t>
  </si>
  <si>
    <t>Second Quarter Report 2020</t>
  </si>
  <si>
    <t>07 July - 16 July 2020</t>
  </si>
  <si>
    <t>23 October 2020</t>
  </si>
  <si>
    <t>Third Quarter Report 2020</t>
  </si>
  <si>
    <t>07 Oct - 22 Oct 2020</t>
  </si>
  <si>
    <t>07 April - 28 April 2020</t>
  </si>
  <si>
    <t xml:space="preserve">End of Q3 2019 </t>
  </si>
  <si>
    <t>Michel Karimunda, Senior IR Officer</t>
  </si>
  <si>
    <t>03 April - 10 April 2020</t>
  </si>
  <si>
    <t>Q3/19</t>
  </si>
  <si>
    <t>Q319</t>
  </si>
  <si>
    <t>End of Q3 2019</t>
  </si>
  <si>
    <t>Percent* end Q3</t>
  </si>
  <si>
    <t>SEB Funds</t>
  </si>
  <si>
    <t>Chg Q3/Q3</t>
  </si>
  <si>
    <t>Outstanding volume of short-term funding EUR 37.4bn</t>
  </si>
  <si>
    <t>Private consumption development index, quarterly 2007-2019 Q2</t>
  </si>
  <si>
    <t>Nordic households credit development index, monthly Jan 2007- Aug 2019</t>
  </si>
  <si>
    <t>Source: Nordea Markets, Macrobond and OECD estimates</t>
  </si>
  <si>
    <t>Nordic GDP index, quarterly 2007-2019 Q2</t>
  </si>
  <si>
    <t>Source: Nordea Markets, Economic Outlook Q3 2019</t>
  </si>
  <si>
    <t>4.0</t>
  </si>
  <si>
    <t>4.3</t>
  </si>
  <si>
    <t>4.5</t>
  </si>
  <si>
    <t>4.8</t>
  </si>
  <si>
    <t>5.1</t>
  </si>
  <si>
    <t>2.0</t>
  </si>
  <si>
    <t>1.8</t>
  </si>
  <si>
    <t>1.7</t>
  </si>
  <si>
    <t>2.3</t>
  </si>
  <si>
    <t>4.2</t>
  </si>
  <si>
    <t>2.5</t>
  </si>
  <si>
    <t>2.7</t>
  </si>
  <si>
    <t>3.5</t>
  </si>
  <si>
    <t>1.5</t>
  </si>
  <si>
    <t>1.1</t>
  </si>
  <si>
    <t>2.8</t>
  </si>
  <si>
    <t>3.0</t>
  </si>
  <si>
    <t>2.2</t>
  </si>
  <si>
    <t>2021E</t>
  </si>
  <si>
    <t>7.2</t>
  </si>
  <si>
    <t>7.1</t>
  </si>
  <si>
    <t>6.6</t>
  </si>
  <si>
    <t>6.3</t>
  </si>
  <si>
    <t>6.7</t>
  </si>
  <si>
    <t>3.1</t>
  </si>
  <si>
    <t>3.2</t>
  </si>
  <si>
    <t>3.9</t>
  </si>
  <si>
    <t>6.5</t>
  </si>
  <si>
    <t>8.6</t>
  </si>
  <si>
    <t>3.8</t>
  </si>
  <si>
    <t>1.4</t>
  </si>
  <si>
    <t>1.2</t>
  </si>
  <si>
    <t>0.7</t>
  </si>
  <si>
    <t>2.4</t>
  </si>
  <si>
    <t>1.9</t>
  </si>
  <si>
    <t>1.0</t>
  </si>
  <si>
    <t>2.1</t>
  </si>
  <si>
    <t>1.3</t>
  </si>
  <si>
    <t>0.8</t>
  </si>
  <si>
    <t>YtD Sep</t>
  </si>
  <si>
    <t>3Q19/2Q19</t>
  </si>
  <si>
    <t>For Nordea Eiendomskreditt AS combined LCR, as specified by Delegated Act, was 677% and NOK LCR 677%.</t>
  </si>
  <si>
    <t>End Q3/2018</t>
  </si>
  <si>
    <t>End Q3/2019</t>
  </si>
  <si>
    <r>
      <t>Total</t>
    </r>
    <r>
      <rPr>
        <b/>
        <vertAlign val="superscript"/>
        <sz val="8"/>
        <rFont val="Arial"/>
        <family val="2"/>
      </rPr>
      <t>2</t>
    </r>
  </si>
  <si>
    <t>Q3/17¹</t>
  </si>
  <si>
    <t>Q4/17¹</t>
  </si>
  <si>
    <t>Q1/18¹</t>
  </si>
  <si>
    <t>Q2/18¹</t>
  </si>
  <si>
    <t>Q3/18¹</t>
  </si>
  <si>
    <t>Q4/18¹</t>
  </si>
  <si>
    <t>Q2/19²</t>
  </si>
  <si>
    <t>Q3/19²</t>
  </si>
  <si>
    <r>
      <t>Capital Buffers total</t>
    </r>
    <r>
      <rPr>
        <b/>
        <vertAlign val="superscript"/>
        <sz val="8"/>
        <color theme="1" tint="4.9989318521683403E-2"/>
        <rFont val="Arial"/>
        <family val="2"/>
      </rPr>
      <t>1</t>
    </r>
  </si>
  <si>
    <t>Q1/19²</t>
  </si>
  <si>
    <t>Tier 1 capital (net after deduction), including profit</t>
  </si>
  <si>
    <t>Common Equity Tier 1 capital, Including profit</t>
  </si>
  <si>
    <t>Own Funds including profit (Nordea Group)</t>
  </si>
  <si>
    <r>
      <t>Exposure value (EAD), EURm</t>
    </r>
    <r>
      <rPr>
        <b/>
        <sz val="8"/>
        <rFont val="Calibri"/>
        <family val="2"/>
      </rPr>
      <t>¹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</si>
  <si>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Excluding profit of the period</t>
    </r>
  </si>
  <si>
    <r>
      <t>Q4/18</t>
    </r>
    <r>
      <rPr>
        <b/>
        <vertAlign val="superscript"/>
        <sz val="8"/>
        <rFont val="Arial"/>
        <family val="2"/>
      </rPr>
      <t>1</t>
    </r>
  </si>
  <si>
    <t>Q3/19¹</t>
  </si>
  <si>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Excluding profit of the period</t>
    </r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</si>
  <si>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Excluding profit for the period </t>
    </r>
  </si>
  <si>
    <t>and corresponding to a payout ratio of CRR Group profit:</t>
  </si>
  <si>
    <t>** Corresponding to a payout ratio of Legal Group profit:</t>
  </si>
  <si>
    <t>Real estate residential properties</t>
  </si>
  <si>
    <t>Real estate commercial properties</t>
  </si>
  <si>
    <t>Utilities and public services</t>
  </si>
  <si>
    <t>Maritime (shipping)</t>
  </si>
  <si>
    <t>Wholesale trade</t>
  </si>
  <si>
    <t>Construction</t>
  </si>
  <si>
    <t>Commercial &amp; prof. services</t>
  </si>
  <si>
    <t>Capital goods</t>
  </si>
  <si>
    <t>Materials</t>
  </si>
  <si>
    <t>Land transportation and IT</t>
  </si>
  <si>
    <t>Retail trade</t>
  </si>
  <si>
    <t>Consumer durables</t>
  </si>
  <si>
    <t>Media, leisure and telecom</t>
  </si>
  <si>
    <t>Consumer staples (food and health care)</t>
  </si>
  <si>
    <t>Oil, gas and offshore</t>
  </si>
  <si>
    <t>Paper, forest and mining</t>
  </si>
  <si>
    <t>Fishing and aquaculture</t>
  </si>
  <si>
    <t>Animal husbandry</t>
  </si>
  <si>
    <t>Crops etc</t>
  </si>
  <si>
    <t>Financial institutions</t>
  </si>
  <si>
    <t>Loans measured at fair value  by industry, Q3 2019</t>
  </si>
  <si>
    <t>Loans measured at amortised cost and fair value  to the public, Q3 2019</t>
  </si>
  <si>
    <t>The model update in the third quarter 2019 generates a EUR 53m increase in model provisions affecting Stage 2 and 3.</t>
  </si>
  <si>
    <t>dialogue with the ECB, reflecting a more subdued outlook in certain sectors in the third quarter. In addition, Nordea has reviewed its collective provisioning models. </t>
  </si>
  <si>
    <t>For third quarter there has been booked allowances of EUR 282m affecting comparability. Nordea has decided to increase provisions by total of EUR 229m after </t>
  </si>
  <si>
    <t>Real estate</t>
  </si>
  <si>
    <t>Loans measured at amortised cost to the public, Q3 2019</t>
  </si>
  <si>
    <t>Subtotals, Group Functions</t>
  </si>
  <si>
    <t>Subtotals, Sundry Units</t>
  </si>
  <si>
    <t>Subtotals, Asset And Wealth Management</t>
  </si>
  <si>
    <t xml:space="preserve">BBD </t>
  </si>
  <si>
    <t>Loans measured at amortised cost to the public Q3 2019</t>
  </si>
  <si>
    <t xml:space="preserve"> Wholesale Banking</t>
  </si>
  <si>
    <t>Sundry Units</t>
  </si>
  <si>
    <t xml:space="preserve">Past due carrying amounts amortised cost to the public in Stage 1,2 and 3 (EURm, Q2 2019) </t>
  </si>
  <si>
    <t>Past due carrying amounts amortised cost to the public (EURm, Q3 2019) in Stage 1,2 and 3</t>
  </si>
  <si>
    <t>Note changed calculation method under IFRS9 so comparison between historical figures and Q1 2018 is not possible</t>
  </si>
  <si>
    <t>Q3/17 1)</t>
  </si>
  <si>
    <t>Q4/17 1)</t>
  </si>
  <si>
    <t>Q1/18 1)</t>
  </si>
  <si>
    <t>Q2/18 1)</t>
  </si>
  <si>
    <t>Q3/18 1)</t>
  </si>
  <si>
    <t>Q4/18 1)</t>
  </si>
  <si>
    <t>Q1/19 1)</t>
  </si>
  <si>
    <t>Q2/19 1)</t>
  </si>
  <si>
    <t>Q3/19 1)</t>
  </si>
  <si>
    <t>From Q3/17 Impaired loans and individually allowances (Stage 3) and collectively assessed (Stage 1 and 2)</t>
  </si>
  <si>
    <t>Loan losses quarterly, Q1 2013 - Q3 2019</t>
  </si>
  <si>
    <t>5%</t>
  </si>
  <si>
    <t>10%</t>
  </si>
  <si>
    <r>
      <rPr>
        <b/>
        <sz val="8"/>
        <color rgb="FF000000"/>
        <rFont val="Arial"/>
        <family val="2"/>
      </rPr>
      <t>Q3/Q3</t>
    </r>
  </si>
  <si>
    <r>
      <rPr>
        <b/>
        <sz val="8"/>
        <color rgb="FF000000"/>
        <rFont val="Arial"/>
        <family val="2"/>
      </rPr>
      <t>Q3/Q2</t>
    </r>
  </si>
  <si>
    <r>
      <rPr>
        <b/>
        <sz val="8"/>
        <color rgb="FF000000"/>
        <rFont val="Arial"/>
        <family val="2"/>
      </rPr>
      <t>Q319</t>
    </r>
  </si>
  <si>
    <t>68%</t>
  </si>
  <si>
    <t>65%</t>
  </si>
  <si>
    <t>7%</t>
  </si>
  <si>
    <t>-4%</t>
  </si>
  <si>
    <t>11%</t>
  </si>
  <si>
    <t>8%</t>
  </si>
  <si>
    <t>2%</t>
  </si>
  <si>
    <t>16%</t>
  </si>
  <si>
    <t>-7%</t>
  </si>
  <si>
    <t>-8%</t>
  </si>
  <si>
    <t>14%</t>
  </si>
  <si>
    <t>-15%</t>
  </si>
  <si>
    <t>20%</t>
  </si>
  <si>
    <t>15%</t>
  </si>
  <si>
    <t>12%</t>
  </si>
  <si>
    <t>-20%</t>
  </si>
  <si>
    <t>-31%</t>
  </si>
  <si>
    <t>-30%</t>
  </si>
  <si>
    <t>27%</t>
  </si>
  <si>
    <t>21%</t>
  </si>
  <si>
    <t>-22%</t>
  </si>
  <si>
    <r>
      <rPr>
        <b/>
        <sz val="10"/>
        <color rgb="FF2F75B5"/>
        <rFont val="Arial"/>
        <family val="2"/>
      </rPr>
      <t>Personal Banking Other</t>
    </r>
  </si>
  <si>
    <t>40%</t>
  </si>
  <si>
    <t>38%</t>
  </si>
  <si>
    <t>-12%</t>
  </si>
  <si>
    <t>-14%</t>
  </si>
  <si>
    <r>
      <rPr>
        <b/>
        <sz val="7"/>
        <color rgb="FF2F75B5"/>
        <rFont val="Arial"/>
        <family val="2"/>
      </rPr>
      <t>Nordea Finance is a product responsible unit where the result is included in the Business areas</t>
    </r>
  </si>
  <si>
    <t>-16%</t>
  </si>
  <si>
    <t>-19%</t>
  </si>
  <si>
    <t>-80%</t>
  </si>
  <si>
    <t>-18%</t>
  </si>
  <si>
    <t>-28%</t>
  </si>
  <si>
    <t>42%</t>
  </si>
  <si>
    <t>17%</t>
  </si>
  <si>
    <t>31%</t>
  </si>
  <si>
    <t>-54%</t>
  </si>
  <si>
    <t>-35%</t>
  </si>
  <si>
    <t>-42%</t>
  </si>
  <si>
    <t>26%</t>
  </si>
  <si>
    <t>-78%</t>
  </si>
  <si>
    <t>-50%</t>
  </si>
  <si>
    <t>178%</t>
  </si>
  <si>
    <t>222%</t>
  </si>
  <si>
    <t>190%</t>
  </si>
  <si>
    <t>192%</t>
  </si>
  <si>
    <t>169%</t>
  </si>
  <si>
    <t>213%</t>
  </si>
  <si>
    <t>196%</t>
  </si>
  <si>
    <t>171%</t>
  </si>
  <si>
    <t>208%</t>
  </si>
  <si>
    <t>201%</t>
  </si>
  <si>
    <t>173%</t>
  </si>
  <si>
    <t>174%</t>
  </si>
  <si>
    <t>211%</t>
  </si>
  <si>
    <t>186%</t>
  </si>
  <si>
    <r>
      <rPr>
        <b/>
        <sz val="10"/>
        <color rgb="FF2F75B5"/>
        <rFont val="Arial"/>
        <family val="2"/>
      </rPr>
      <t>Life &amp; Pensions - Solvency sensitivity as of August 31, 2019</t>
    </r>
  </si>
  <si>
    <r>
      <rPr>
        <b/>
        <sz val="10"/>
        <color rgb="FF2F75B5"/>
        <rFont val="Arial"/>
        <family val="2"/>
      </rPr>
      <t>Life &amp; Pensions - Solvency position as of August 31, 2019</t>
    </r>
  </si>
  <si>
    <r>
      <rPr>
        <b/>
        <sz val="8"/>
        <color rgb="FF000000"/>
        <rFont val="Arial"/>
        <family val="2"/>
      </rPr>
      <t>Q3/19</t>
    </r>
  </si>
  <si>
    <r>
      <rPr>
        <b/>
        <sz val="10"/>
        <color rgb="FF2F75B5"/>
        <rFont val="Arial"/>
        <family val="2"/>
      </rPr>
      <t>Distribution of Assets under Management</t>
    </r>
  </si>
  <si>
    <r>
      <t xml:space="preserve">Jussi Koskinen
Head of Group Legal, interim Deputy Managing Director
</t>
    </r>
    <r>
      <rPr>
        <sz val="8"/>
        <color theme="1"/>
        <rFont val="Arial"/>
        <family val="2"/>
      </rPr>
      <t>Member of Group Executive Management since 2018 
Born 1973.</t>
    </r>
  </si>
  <si>
    <r>
      <rPr>
        <b/>
        <sz val="8"/>
        <rFont val="Arial"/>
        <family val="2"/>
      </rPr>
      <t>Erik Ekman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Commercial &amp; Business Banking </t>
    </r>
    <r>
      <rPr>
        <sz val="8"/>
        <rFont val="Arial"/>
        <family val="2"/>
      </rPr>
      <t>and</t>
    </r>
    <r>
      <rPr>
        <b/>
        <sz val="8"/>
        <rFont val="Arial"/>
        <family val="2"/>
      </rPr>
      <t xml:space="preserve"> acting Head of Group Business Risk Management
</t>
    </r>
    <r>
      <rPr>
        <sz val="8"/>
        <rFont val="Arial"/>
        <family val="2"/>
      </rPr>
      <t>Member of Group Executive Management since 2015.
Born 1969.</t>
    </r>
  </si>
  <si>
    <r>
      <t xml:space="preserve">Christopher Rees
Group CFO and Head of Group Finance &amp; Treasury
</t>
    </r>
    <r>
      <rPr>
        <sz val="8"/>
        <color theme="1"/>
        <rFont val="Arial"/>
        <family val="2"/>
      </rPr>
      <t xml:space="preserve">Member of Group Executive Management since 2018 
Born 1972. </t>
    </r>
  </si>
  <si>
    <r>
      <rPr>
        <sz val="6"/>
        <color rgb="FF000000"/>
        <rFont val="Arial"/>
        <family val="2"/>
      </rPr>
      <t>AuM, Nordea bank’s Nordic sales channels incl. Life, EURbn</t>
    </r>
  </si>
  <si>
    <r>
      <rPr>
        <b/>
        <sz val="8"/>
        <color rgb="FF000000"/>
        <rFont val="Arial"/>
        <family val="2"/>
      </rPr>
      <t>Key ratios</t>
    </r>
    <r>
      <rPr>
        <b/>
        <vertAlign val="superscript"/>
        <sz val="8"/>
        <color rgb="FF000000"/>
        <rFont val="Arial"/>
        <family val="2"/>
      </rPr>
      <t>1</t>
    </r>
  </si>
  <si>
    <t>Loans and impairment</t>
  </si>
  <si>
    <t>30 Sep</t>
  </si>
  <si>
    <t>31 Dec</t>
  </si>
  <si>
    <t>Stage 1</t>
  </si>
  <si>
    <t>Stage 2</t>
  </si>
  <si>
    <t>Stage 3</t>
  </si>
  <si>
    <r>
      <rPr>
        <sz val="8"/>
        <color rgb="FF000000"/>
        <rFont val="Arial"/>
        <family val="2"/>
      </rPr>
      <t>Loans measured at fair value</t>
    </r>
  </si>
  <si>
    <r>
      <rPr>
        <sz val="8"/>
        <color rgb="FF000000"/>
        <rFont val="Arial"/>
        <family val="2"/>
      </rPr>
      <t>Loans measured at amortised cost, not impaired (stage 1 and 2)</t>
    </r>
  </si>
  <si>
    <r>
      <rPr>
        <sz val="8"/>
        <color rgb="FF000000"/>
        <rFont val="Arial"/>
        <family val="2"/>
      </rPr>
      <t>Impaired loans (stage 3)</t>
    </r>
  </si>
  <si>
    <r>
      <rPr>
        <sz val="8"/>
        <color rgb="FF000000"/>
        <rFont val="Arial"/>
        <family val="2"/>
      </rPr>
      <t>- of which servicing</t>
    </r>
  </si>
  <si>
    <r>
      <rPr>
        <sz val="8"/>
        <color rgb="FF000000"/>
        <rFont val="Arial"/>
        <family val="2"/>
      </rPr>
      <t>- of which non-servicing</t>
    </r>
  </si>
  <si>
    <r>
      <rPr>
        <b/>
        <sz val="8"/>
        <color rgb="FF000000"/>
        <rFont val="Arial"/>
        <family val="2"/>
      </rPr>
      <t>Loans before allowances</t>
    </r>
  </si>
  <si>
    <r>
      <rPr>
        <i/>
        <sz val="8"/>
        <color rgb="FF000000"/>
        <rFont val="Arial"/>
        <family val="2"/>
      </rPr>
      <t>-of which central banks and credit institution</t>
    </r>
  </si>
  <si>
    <r>
      <rPr>
        <sz val="8"/>
        <color rgb="FF000000"/>
        <rFont val="Arial"/>
        <family val="2"/>
      </rPr>
      <t>Allowances for individually assessed impaired loans (stage 3)</t>
    </r>
  </si>
  <si>
    <r>
      <rPr>
        <sz val="8"/>
        <color rgb="FF000000"/>
        <rFont val="Arial"/>
        <family val="2"/>
      </rPr>
      <t>-of which servicing</t>
    </r>
  </si>
  <si>
    <r>
      <rPr>
        <sz val="8"/>
        <color rgb="FF000000"/>
        <rFont val="Arial"/>
        <family val="2"/>
      </rPr>
      <t>-of which non-servicing</t>
    </r>
  </si>
  <si>
    <r>
      <rPr>
        <sz val="8"/>
        <color rgb="FF000000"/>
        <rFont val="Arial"/>
        <family val="2"/>
      </rPr>
      <t>Allowances for collectively assessed impaired loans (stage 1 and 2)</t>
    </r>
  </si>
  <si>
    <r>
      <rPr>
        <b/>
        <sz val="8"/>
        <color rgb="FF000000"/>
        <rFont val="Arial"/>
        <family val="2"/>
      </rPr>
      <t>Allowances</t>
    </r>
    <r>
      <rPr>
        <b/>
        <vertAlign val="superscript"/>
        <sz val="8"/>
        <color rgb="FF000000"/>
        <rFont val="Arial"/>
        <family val="2"/>
      </rPr>
      <t>1</t>
    </r>
  </si>
  <si>
    <r>
      <rPr>
        <b/>
        <sz val="8"/>
        <color rgb="FF000000"/>
        <rFont val="Arial"/>
        <family val="2"/>
      </rPr>
      <t>Loans, carrying amount</t>
    </r>
  </si>
  <si>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After dialogue with the ECB, reflecting a more subdued outlook in certain sectors in the third quarter, Nordea has decided to increase provisions by a total of </t>
    </r>
  </si>
  <si>
    <r>
      <rPr>
        <sz val="8"/>
        <color rgb="FF000000"/>
        <rFont val="Arial"/>
        <family val="2"/>
      </rPr>
      <t xml:space="preserve">EUR 229m. In addition, Nordea has reviewed its collective provisioning models. The model update in the third quarter 2019 generates a EUR 53m increase in collective </t>
    </r>
  </si>
  <si>
    <r>
      <rPr>
        <sz val="8"/>
        <color rgb="FF000000"/>
        <rFont val="Arial"/>
        <family val="2"/>
      </rPr>
      <t>provisions. More information can be found on page 12.</t>
    </r>
  </si>
  <si>
    <t>30 Sep 2019</t>
  </si>
  <si>
    <r>
      <rPr>
        <sz val="8"/>
        <color rgb="FF000000"/>
        <rFont val="Arial"/>
        <family val="2"/>
      </rPr>
      <t>Loans to central banks, credit institutions and the public</t>
    </r>
  </si>
  <si>
    <r>
      <rPr>
        <sz val="8"/>
        <color rgb="FF000000"/>
        <rFont val="Arial"/>
        <family val="2"/>
      </rPr>
      <t>Interest-bearing securities</t>
    </r>
  </si>
  <si>
    <r>
      <rPr>
        <sz val="8"/>
        <color rgb="FF000000"/>
        <rFont val="Arial"/>
        <family val="2"/>
      </rPr>
      <t>-</t>
    </r>
  </si>
  <si>
    <t>30 Sep 2018</t>
  </si>
  <si>
    <r>
      <rPr>
        <sz val="8"/>
        <color rgb="FF000000"/>
        <rFont val="Arial"/>
        <family val="2"/>
      </rPr>
      <t>Provisions for off balance sheet items</t>
    </r>
  </si>
  <si>
    <r>
      <rPr>
        <b/>
        <sz val="8"/>
        <color rgb="FF000000"/>
        <rFont val="Arial"/>
        <family val="2"/>
      </rPr>
      <t>Total allowances and provisions</t>
    </r>
  </si>
  <si>
    <r>
      <rPr>
        <b/>
        <sz val="8"/>
        <color rgb="FF000000"/>
        <rFont val="Arial"/>
        <family val="2"/>
      </rPr>
      <t>Balance as at 1 Jan 2019</t>
    </r>
  </si>
  <si>
    <r>
      <rPr>
        <sz val="8"/>
        <color rgb="FF000000"/>
        <rFont val="Arial"/>
        <family val="2"/>
      </rPr>
      <t>Changes due to origination and acquisition</t>
    </r>
  </si>
  <si>
    <r>
      <rPr>
        <sz val="8"/>
        <color rgb="FF000000"/>
        <rFont val="Arial"/>
        <family val="2"/>
      </rPr>
      <t>Transfer from stage 1 to stage 2</t>
    </r>
  </si>
  <si>
    <r>
      <rPr>
        <sz val="8"/>
        <color rgb="FF000000"/>
        <rFont val="Arial"/>
        <family val="2"/>
      </rPr>
      <t>Transfer from stage 1 to stage 3</t>
    </r>
  </si>
  <si>
    <r>
      <rPr>
        <sz val="8"/>
        <color rgb="FF000000"/>
        <rFont val="Arial"/>
        <family val="2"/>
      </rPr>
      <t>Transfer from stage 2 to stage 1</t>
    </r>
  </si>
  <si>
    <r>
      <rPr>
        <sz val="8"/>
        <color rgb="FF000000"/>
        <rFont val="Arial"/>
        <family val="2"/>
      </rPr>
      <t>Transfer from stage 2 to stage 3</t>
    </r>
  </si>
  <si>
    <r>
      <rPr>
        <sz val="8"/>
        <color rgb="FF000000"/>
        <rFont val="Arial"/>
        <family val="2"/>
      </rPr>
      <t>Transfer from stage 3 to stage 1</t>
    </r>
  </si>
  <si>
    <r>
      <rPr>
        <sz val="8"/>
        <color rgb="FF000000"/>
        <rFont val="Arial"/>
        <family val="2"/>
      </rPr>
      <t>Transfer from stage 3 to stage 2</t>
    </r>
  </si>
  <si>
    <r>
      <rPr>
        <sz val="8"/>
        <color rgb="FF000000"/>
        <rFont val="Arial"/>
        <family val="2"/>
      </rPr>
      <t>Changes due to change in credit risk (net)</t>
    </r>
  </si>
  <si>
    <r>
      <rPr>
        <sz val="8"/>
        <color rgb="FF000000"/>
        <rFont val="Arial"/>
        <family val="2"/>
      </rPr>
      <t>Changes due to repayments and disposals</t>
    </r>
  </si>
  <si>
    <r>
      <rPr>
        <sz val="8"/>
        <color rgb="FF000000"/>
        <rFont val="Arial"/>
        <family val="2"/>
      </rPr>
      <t>Write-off through decrease in allowance account</t>
    </r>
  </si>
  <si>
    <r>
      <rPr>
        <sz val="8"/>
        <color rgb="FF000000"/>
        <rFont val="Arial"/>
        <family val="2"/>
      </rPr>
      <t>Changes due to update in the methodology for estimation (net)</t>
    </r>
  </si>
  <si>
    <r>
      <rPr>
        <sz val="8"/>
        <color rgb="FF000000"/>
        <rFont val="Arial"/>
        <family val="2"/>
      </rPr>
      <t>Other changes</t>
    </r>
  </si>
  <si>
    <r>
      <rPr>
        <sz val="8"/>
        <color rgb="FF000000"/>
        <rFont val="Arial"/>
        <family val="2"/>
      </rPr>
      <t>Translation differences</t>
    </r>
  </si>
  <si>
    <r>
      <rPr>
        <b/>
        <sz val="8"/>
        <color rgb="FF000000"/>
        <rFont val="Arial"/>
        <family val="2"/>
      </rPr>
      <t>Balance as at 30 Sep 2019</t>
    </r>
  </si>
  <si>
    <r>
      <rPr>
        <b/>
        <sz val="8"/>
        <color rgb="FF000000"/>
        <rFont val="Arial"/>
        <family val="2"/>
      </rPr>
      <t>Balance as at 1 Jan 2018</t>
    </r>
  </si>
  <si>
    <r>
      <rPr>
        <b/>
        <sz val="8"/>
        <color rgb="FF000000"/>
        <rFont val="Arial"/>
        <family val="2"/>
      </rPr>
      <t>Balance as at 30 Sep 2018</t>
    </r>
  </si>
  <si>
    <r>
      <rPr>
        <sz val="8"/>
        <color rgb="FF000000"/>
        <rFont val="Arial"/>
        <family val="2"/>
      </rPr>
      <t>Impairment rate (stage 3), gross, basis points</t>
    </r>
  </si>
  <si>
    <r>
      <rPr>
        <sz val="8"/>
        <color rgb="FF000000"/>
        <rFont val="Arial"/>
        <family val="2"/>
      </rPr>
      <t>Impairment rate (stage 3), net, basis points</t>
    </r>
  </si>
  <si>
    <r>
      <rPr>
        <sz val="8"/>
        <color rgb="FF000000"/>
        <rFont val="Arial"/>
        <family val="2"/>
      </rPr>
      <t>Total allowance rate (stage 1, 2 and 3), basis points</t>
    </r>
  </si>
  <si>
    <r>
      <rPr>
        <sz val="8"/>
        <color rgb="FF000000"/>
        <rFont val="Arial"/>
        <family val="2"/>
      </rPr>
      <t>Allowances in relation to impaired loans (stage 3), %</t>
    </r>
  </si>
  <si>
    <r>
      <rPr>
        <sz val="8"/>
        <color rgb="FF000000"/>
        <rFont val="Arial"/>
        <family val="2"/>
      </rPr>
      <t>Allowances in relation to loans in stage 1 and 2, basis points</t>
    </r>
  </si>
  <si>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For definitions, see Glossary.</t>
    </r>
  </si>
  <si>
    <t xml:space="preserve">Net loan losses (Q1 and Q2 2018, see page 15, due to the implementation of IFRS9) </t>
  </si>
  <si>
    <t>Jan-Sep</t>
  </si>
  <si>
    <t>09 Jan - 05 Feb 2020</t>
  </si>
  <si>
    <t>Additional information on exposures for which internal models are used (Nordea Group) (continued)</t>
  </si>
  <si>
    <t>Market rates %</t>
  </si>
  <si>
    <t>YTD 2019</t>
  </si>
  <si>
    <t>Wholesale Banking - Financial highlights</t>
  </si>
  <si>
    <t>Personal Banking Denmark - Financial highlights</t>
  </si>
  <si>
    <t>Personal Banking Sweden - Financial highlights</t>
  </si>
  <si>
    <t>Personal Banking Norway - Financial highlights</t>
  </si>
  <si>
    <t>Personal Banking Other - Financial highlights</t>
  </si>
  <si>
    <t>Commercial &amp; Business Banking - Financial highlights</t>
  </si>
  <si>
    <t>Nordea Finance - Financial highlights</t>
  </si>
  <si>
    <t>Personal Banking, Commercial &amp; Business Banking and Wholesale Banking</t>
  </si>
  <si>
    <t>Asset &amp; Wealth Management - Financial highlights</t>
  </si>
  <si>
    <t>Asset Management - Financial highlights</t>
  </si>
  <si>
    <t>Nordic Private Banking - Financial highlights</t>
  </si>
  <si>
    <t>Asset &amp; Wealth Management Other - Financial highlights</t>
  </si>
  <si>
    <t>Private Banking</t>
  </si>
  <si>
    <t>Life &amp; Pensions</t>
  </si>
  <si>
    <t>and 12bps for stage 3. In actual figures total net loan losses excluding items affecting comparability is EUR 49m with</t>
  </si>
  <si>
    <t>net loan losses at EUR 11m in stage1, net reversals at EUR -37m in stage 2 and net loan losses at EUR 75m in stage 3.</t>
  </si>
  <si>
    <t>55*</t>
  </si>
  <si>
    <t>*) Excluding items affecting comparability the loan loss ratio for third quarter is 8bps, with 2bps for stage 1, -6bps for stage 2 </t>
  </si>
  <si>
    <t>ratio  %</t>
  </si>
  <si>
    <t>ratio,  %</t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</si>
  <si>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>, EURm</t>
    </r>
  </si>
  <si>
    <t>Financial conglomerates Own funds, EURm</t>
  </si>
  <si>
    <t>Q3/19 EURbn</t>
  </si>
  <si>
    <t>Lending to the public by sector - 8 years</t>
  </si>
  <si>
    <t>Group</t>
  </si>
  <si>
    <t>Actual dividend per share, EUR</t>
  </si>
  <si>
    <r>
      <rPr>
        <b/>
        <sz val="8"/>
        <rFont val="Arial"/>
        <family val="2"/>
      </rPr>
      <t xml:space="preserve">Kari Jordan                        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Vice Chairman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rFont val="Arial"/>
        <family val="2"/>
      </rPr>
      <t>MSc (Economics)
Board member since 2019.
Born 1956.</t>
    </r>
  </si>
  <si>
    <t>¹ Excl Items affecting comparability in Q3 2019: EUR 735 expense related to impairment of capitalised IT systems (EUR 559m after tax), EUR 204m expense related to restructuring (EUR 155m after tax), EUR 75m non-deductible expense related to sale of Luminor and EUR 282m loss related to loan loss provisions due to model updates and dialogue with the ECB reflecting a more subdued outlook in certain sectors (EUR 214m after tax).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merchant acquiring business to Nets of EUR 176m berfore tax and restructuring charge of EUR 263m before tax.</t>
  </si>
  <si>
    <t>Personal Banking excl. Distribution agreement with Assets &amp; Wealth Management- Financial highlights</t>
  </si>
  <si>
    <t>Personal Banking - Financial highlights</t>
  </si>
  <si>
    <t>Personal Banking Finland - Financial highlights</t>
  </si>
  <si>
    <t>Commercial &amp; Business Banking excl. Distribution agreement with Assets &amp; Wealth Management- Financial highlights</t>
  </si>
  <si>
    <t>Life &amp; Pensions - Financial highlights</t>
  </si>
  <si>
    <t xml:space="preserve">Assets under Management and Net inflow </t>
  </si>
  <si>
    <r>
      <rPr>
        <sz val="7"/>
        <color rgb="FF000000"/>
        <rFont val="Arial"/>
        <family val="2"/>
      </rPr>
      <t>*) The divestment of the majority stake in Nordea Life &amp; Pensions Denmark has reduced Assets under Management by EUR 13bn in Q2 2018.</t>
    </r>
  </si>
  <si>
    <r>
      <rPr>
        <sz val="7"/>
        <color rgb="FF000000"/>
        <rFont val="Arial"/>
        <family val="2"/>
      </rPr>
      <t>**) The divestment of International Private Banking has reduced Assets under Management by EUR 10bn in Q4 2018.</t>
    </r>
  </si>
  <si>
    <t xml:space="preserve"> - Market Shares, Personal Banking and CBB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</si>
  <si>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The financial conglomerate consists of banking and insurance operations </t>
    </r>
  </si>
  <si>
    <t>Financial conglomerates capital adequacy ratio, %</t>
  </si>
  <si>
    <t>Capital adequacy of the financial conglomerate (Own funds surplus/deficit), EURm</t>
  </si>
  <si>
    <t>The Own funds requirement of the financial conglomerate, EURm</t>
  </si>
  <si>
    <r>
      <t>Own Funds &amp; Capital ratios (Financial conglomerate)</t>
    </r>
    <r>
      <rPr>
        <b/>
        <vertAlign val="superscript"/>
        <sz val="10"/>
        <color theme="3"/>
        <rFont val="Arial"/>
        <family val="2"/>
      </rPr>
      <t>1</t>
    </r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</si>
  <si>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Excluding profit of the period</t>
    </r>
  </si>
  <si>
    <t>* Banking Group excludes non-CRR companies such as Nordea Life and Pensions</t>
  </si>
  <si>
    <r>
      <rPr>
        <vertAlign val="superscript"/>
        <sz val="7"/>
        <rFont val="Arial"/>
        <family val="2"/>
      </rPr>
      <t xml:space="preserve">1 </t>
    </r>
    <r>
      <rPr>
        <sz val="7"/>
        <rFont val="Arial"/>
        <family val="2"/>
      </rPr>
      <t>As reported to FSA</t>
    </r>
  </si>
  <si>
    <r>
      <t>Calculation of own funds</t>
    </r>
    <r>
      <rPr>
        <b/>
        <vertAlign val="superscript"/>
        <sz val="8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</si>
</sst>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\ _k_r_-;\-* #,##0.00\ _k_r_-;_-* &quot;-&quot;??\ _k_r_-;_-@_-"/>
    <numFmt numFmtId="164" formatCode="_-* #,##0.00_-;\-* #,##0.00_-;_-* &quot;-&quot;??_-;_-@_-"/>
    <numFmt numFmtId="165" formatCode="0.0%"/>
    <numFmt numFmtId="166" formatCode="#,##0.0"/>
    <numFmt numFmtId="167" formatCode="0.0"/>
    <numFmt numFmtId="168" formatCode="_ * #,##0_ ;_ * \-#,##0_ ;_ * &quot;-&quot;??_ ;_ @_ "/>
    <numFmt numFmtId="169" formatCode="_ * #,##0.0_ ;_ * \-#,##0.0_ ;_ * &quot;-&quot;??_ ;_ @_ "/>
    <numFmt numFmtId="170" formatCode="#,##0.000"/>
    <numFmt numFmtId="171" formatCode="#,##0.0000"/>
    <numFmt numFmtId="172" formatCode="_-* #,##0\ _k_r_-;\-* #,##0\ _k_r_-;_-* &quot;-&quot;??\ _k_r_-;_-@_-"/>
    <numFmt numFmtId="173" formatCode="#,##0_ ;\-#,##0\ "/>
    <numFmt numFmtId="174" formatCode="_(* #,##0.00_);_(* \(#,##0.00\);_(* &quot;-&quot;??_);_(@_)"/>
    <numFmt numFmtId="175" formatCode="_-* #,##0.0\ _k_r_-;\-* #,##0.0\ _k_r_-;_-* &quot;-&quot;??\ _k_r_-;_-@_-"/>
    <numFmt numFmtId="176" formatCode="#,##0.0_ ;\-#,##0.0\ "/>
    <numFmt numFmtId="177" formatCode="0.00000"/>
    <numFmt numFmtId="178" formatCode="_-* #,##0_-;\-* #,##0_-;_-* &quot;-&quot;??_-;_-@_-"/>
    <numFmt numFmtId="179" formatCode="_ * #,##0.00_ ;_ * \-#,##0.00_ ;_ * &quot;-&quot;??_ ;_ @_ "/>
    <numFmt numFmtId="180" formatCode="000\ 00"/>
    <numFmt numFmtId="181" formatCode="[$-809]dd\ mmmm\ yyyy;@"/>
    <numFmt numFmtId="182" formatCode="#,##0.00000000000"/>
  </numFmts>
  <fonts count="14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11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8"/>
      <color rgb="FF474748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sz val="6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sz val="8"/>
      <color theme="1"/>
      <name val="Calibri"/>
      <family val="2"/>
      <scheme val="minor"/>
    </font>
    <font>
      <b/>
      <sz val="9"/>
      <color theme="3"/>
      <name val="Arial"/>
      <family val="2"/>
    </font>
    <font>
      <sz val="8"/>
      <color rgb="FF00B050"/>
      <name val="Arial"/>
      <family val="2"/>
    </font>
    <font>
      <sz val="8"/>
      <color rgb="FF191919"/>
      <name val="Arial"/>
      <family val="2"/>
    </font>
    <font>
      <sz val="6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sz val="6"/>
      <color rgb="FFFF0000"/>
      <name val="Calibri"/>
      <family val="2"/>
      <scheme val="minor"/>
    </font>
    <font>
      <i/>
      <sz val="6"/>
      <color rgb="FFFF000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7"/>
      <color rgb="FFFF0000"/>
      <name val="Arial"/>
      <family val="2"/>
    </font>
    <font>
      <b/>
      <sz val="7"/>
      <color theme="1" tint="4.9989318521683403E-2"/>
      <name val="Arial"/>
      <family val="2"/>
    </font>
    <font>
      <vertAlign val="superscript"/>
      <sz val="7"/>
      <color theme="1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sz val="7.5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10"/>
      <color rgb="FF0000A0"/>
      <name val="Arial"/>
      <family val="2"/>
    </font>
    <font>
      <b/>
      <sz val="9"/>
      <color rgb="FF0000A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499984740745262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7"/>
      <color rgb="FFFF0000"/>
      <name val="Arial"/>
      <family val="2"/>
    </font>
    <font>
      <b/>
      <sz val="8"/>
      <color theme="0" tint="-0.249977111117893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vertAlign val="superscript"/>
      <sz val="8"/>
      <color rgb="FF000000"/>
      <name val="Arial"/>
      <family val="2"/>
    </font>
    <font>
      <b/>
      <sz val="10"/>
      <color rgb="FF2F75B5"/>
      <name val="Arial"/>
      <family val="2"/>
    </font>
    <font>
      <sz val="6.5"/>
      <name val="Arial"/>
      <family val="2"/>
    </font>
    <font>
      <b/>
      <vertAlign val="superscript"/>
      <sz val="10"/>
      <color theme="4" tint="-0.249977111117893"/>
      <name val="Arial"/>
      <family val="2"/>
    </font>
    <font>
      <b/>
      <sz val="11"/>
      <color rgb="FF333333"/>
      <name val="Calibri"/>
      <family val="2"/>
      <scheme val="minor"/>
    </font>
    <font>
      <vertAlign val="superscript"/>
      <sz val="6"/>
      <color theme="1"/>
      <name val="Arial"/>
      <family val="2"/>
    </font>
    <font>
      <b/>
      <sz val="8"/>
      <color theme="0" tint="-0.14999847407452621"/>
      <name val="Arial"/>
      <family val="2"/>
    </font>
    <font>
      <sz val="9"/>
      <color theme="0" tint="-0.249977111117893"/>
      <name val="Arial"/>
      <family val="2"/>
    </font>
    <font>
      <sz val="11"/>
      <color theme="0" tint="-0.34998626667073579"/>
      <name val="Calibri"/>
      <family val="2"/>
      <scheme val="minor"/>
    </font>
    <font>
      <vertAlign val="superscript"/>
      <sz val="8"/>
      <color theme="0" tint="-0.499984740745262"/>
      <name val="Arial"/>
      <family val="2"/>
    </font>
    <font>
      <vertAlign val="superscript"/>
      <sz val="8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sz val="6"/>
      <color rgb="FF92D050"/>
      <name val="Arial"/>
      <family val="2"/>
    </font>
    <font>
      <sz val="9"/>
      <color rgb="FFFF0000"/>
      <name val="Calibri"/>
      <family val="2"/>
      <scheme val="minor"/>
    </font>
    <font>
      <u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0" tint="-0.14999847407452621"/>
      <name val="Arial"/>
      <family val="2"/>
    </font>
    <font>
      <sz val="7"/>
      <color theme="1"/>
      <name val="Century"/>
      <family val="1"/>
    </font>
    <font>
      <u/>
      <sz val="11"/>
      <color theme="1"/>
      <name val="Calibri"/>
      <family val="2"/>
      <scheme val="minor"/>
    </font>
    <font>
      <u/>
      <sz val="8"/>
      <name val="Arial"/>
      <family val="2"/>
    </font>
    <font>
      <sz val="7"/>
      <name val="Century"/>
      <family val="1"/>
    </font>
    <font>
      <sz val="8"/>
      <color theme="0" tint="-0.34998626667073579"/>
      <name val="Calibri"/>
      <family val="2"/>
      <scheme val="minor"/>
    </font>
    <font>
      <b/>
      <sz val="7"/>
      <color rgb="FF2F75B5"/>
      <name val="Arial"/>
      <family val="2"/>
    </font>
    <font>
      <sz val="6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0000A0"/>
      <name val="Arial"/>
      <family val="2"/>
    </font>
    <font>
      <sz val="8"/>
      <name val="Times New Roman"/>
      <family val="2"/>
    </font>
    <font>
      <b/>
      <sz val="9"/>
      <color rgb="FF2F75B5"/>
      <name val="Arial"/>
      <family val="2"/>
    </font>
    <font>
      <b/>
      <vertAlign val="superscript"/>
      <sz val="10"/>
      <color theme="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 tint="-4.9134800256355478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348429822687459E-2"/>
        <bgColor indexed="64"/>
      </patternFill>
    </fill>
    <fill>
      <patternFill patternType="solid">
        <fgColor theme="0" tint="-4.9104281746879481E-2"/>
        <bgColor indexed="64"/>
      </patternFill>
    </fill>
    <fill>
      <patternFill patternType="solid">
        <fgColor theme="0" tint="-4.9043244727927489E-2"/>
        <bgColor indexed="64"/>
      </patternFill>
    </fill>
    <fill>
      <patternFill patternType="solid">
        <fgColor theme="0" tint="-4.8799096652119511E-2"/>
        <bgColor indexed="64"/>
      </patternFill>
    </fill>
    <fill>
      <patternFill patternType="solid">
        <fgColor theme="0" tint="-4.9714651936399429E-2"/>
        <bgColor indexed="64"/>
      </patternFill>
    </fill>
  </fills>
  <borders count="143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808080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/>
      <top style="medium">
        <color rgb="FF7F7F7F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7F7F7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7F7F7F"/>
      </top>
      <bottom style="medium">
        <color rgb="FF7F7F7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/>
      <top/>
      <bottom/>
      <diagonal/>
    </border>
    <border>
      <left/>
      <right style="medium">
        <color theme="0" tint="-0.4991302224799341"/>
      </right>
      <top/>
      <bottom style="medium">
        <color theme="0" tint="-0.4991302224799341"/>
      </bottom>
      <diagonal/>
    </border>
    <border>
      <left style="medium">
        <color theme="0" tint="-0.4991302224799341"/>
      </left>
      <right/>
      <top/>
      <bottom style="medium">
        <color theme="0" tint="-0.4991302224799341"/>
      </bottom>
      <diagonal/>
    </border>
    <border>
      <left/>
      <right style="medium">
        <color theme="0" tint="-0.4991302224799341"/>
      </right>
      <top/>
      <bottom/>
      <diagonal/>
    </border>
    <border>
      <left style="medium">
        <color theme="0" tint="-0.4991302224799341"/>
      </left>
      <right/>
      <top/>
      <bottom/>
      <diagonal/>
    </border>
    <border>
      <left/>
      <right/>
      <top/>
      <bottom style="medium">
        <color theme="0" tint="-0.4991302224799341"/>
      </bottom>
      <diagonal/>
    </border>
    <border>
      <left/>
      <right style="medium">
        <color theme="0" tint="-0.4991302224799341"/>
      </right>
      <top style="medium">
        <color theme="0" tint="-0.4991302224799341"/>
      </top>
      <bottom/>
      <diagonal/>
    </border>
    <border>
      <left style="medium">
        <color theme="0" tint="-0.4991302224799341"/>
      </left>
      <right/>
      <top style="medium">
        <color theme="0" tint="-0.499130222479934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  <border>
      <left/>
      <right/>
      <top/>
      <bottom style="medium">
        <color theme="0" tint="-0.49934385204626608"/>
      </bottom>
      <diagonal/>
    </border>
    <border>
      <left/>
      <right style="medium">
        <color theme="0" tint="-0.49934385204626608"/>
      </right>
      <top/>
      <bottom style="medium">
        <color theme="0" tint="-0.49934385204626608"/>
      </bottom>
      <diagonal/>
    </border>
    <border>
      <left style="medium">
        <color theme="0" tint="-0.49934385204626608"/>
      </left>
      <right/>
      <top/>
      <bottom style="medium">
        <color theme="0" tint="-0.49934385204626608"/>
      </bottom>
      <diagonal/>
    </border>
    <border>
      <left/>
      <right style="medium">
        <color theme="0" tint="-0.49934385204626608"/>
      </right>
      <top/>
      <bottom/>
      <diagonal/>
    </border>
    <border>
      <left style="medium">
        <color theme="0" tint="-0.49934385204626608"/>
      </left>
      <right/>
      <top/>
      <bottom/>
      <diagonal/>
    </border>
    <border>
      <left/>
      <right style="medium">
        <color theme="0" tint="-0.49934385204626608"/>
      </right>
      <top style="medium">
        <color theme="0" tint="-0.49934385204626608"/>
      </top>
      <bottom/>
      <diagonal/>
    </border>
    <border>
      <left style="medium">
        <color theme="0" tint="-0.49934385204626608"/>
      </left>
      <right/>
      <top style="medium">
        <color theme="0" tint="-0.49934385204626608"/>
      </top>
      <bottom/>
      <diagonal/>
    </border>
    <border>
      <left/>
      <right style="medium">
        <color theme="0" tint="-0.49909970397045811"/>
      </right>
      <top/>
      <bottom style="medium">
        <color theme="0" tint="-0.49909970397045811"/>
      </bottom>
      <diagonal/>
    </border>
    <border>
      <left style="medium">
        <color theme="0" tint="-0.49909970397045811"/>
      </left>
      <right/>
      <top/>
      <bottom style="medium">
        <color theme="0" tint="-0.49909970397045811"/>
      </bottom>
      <diagonal/>
    </border>
    <border>
      <left/>
      <right/>
      <top/>
      <bottom style="medium">
        <color theme="0" tint="-0.49909970397045811"/>
      </bottom>
      <diagonal/>
    </border>
    <border>
      <left/>
      <right style="medium">
        <color theme="0" tint="-0.49909970397045811"/>
      </right>
      <top/>
      <bottom/>
      <diagonal/>
    </border>
    <border>
      <left style="medium">
        <color theme="0" tint="-0.49909970397045811"/>
      </left>
      <right/>
      <top/>
      <bottom/>
      <diagonal/>
    </border>
    <border>
      <left/>
      <right style="medium">
        <color theme="0" tint="-0.49909970397045811"/>
      </right>
      <top style="medium">
        <color theme="0" tint="-0.49909970397045811"/>
      </top>
      <bottom/>
      <diagonal/>
    </border>
    <border>
      <left style="medium">
        <color theme="0" tint="-0.49909970397045811"/>
      </left>
      <right/>
      <top style="medium">
        <color theme="0" tint="-0.49909970397045811"/>
      </top>
      <bottom/>
      <diagonal/>
    </border>
    <border>
      <left/>
      <right style="medium">
        <color theme="0" tint="-0.49903866695150612"/>
      </right>
      <top/>
      <bottom style="medium">
        <color theme="0" tint="-0.49903866695150612"/>
      </bottom>
      <diagonal/>
    </border>
    <border>
      <left style="medium">
        <color theme="0" tint="-0.49903866695150612"/>
      </left>
      <right/>
      <top/>
      <bottom style="medium">
        <color theme="0" tint="-0.49903866695150612"/>
      </bottom>
      <diagonal/>
    </border>
    <border>
      <left/>
      <right/>
      <top/>
      <bottom style="medium">
        <color theme="0" tint="-0.49903866695150612"/>
      </bottom>
      <diagonal/>
    </border>
    <border>
      <left/>
      <right style="medium">
        <color theme="0" tint="-0.49903866695150612"/>
      </right>
      <top/>
      <bottom/>
      <diagonal/>
    </border>
    <border>
      <left style="medium">
        <color theme="0" tint="-0.49903866695150612"/>
      </left>
      <right/>
      <top/>
      <bottom/>
      <diagonal/>
    </border>
    <border>
      <left/>
      <right style="medium">
        <color theme="0" tint="-0.49903866695150612"/>
      </right>
      <top style="medium">
        <color theme="0" tint="-0.49903866695150612"/>
      </top>
      <bottom/>
      <diagonal/>
    </border>
    <border>
      <left style="medium">
        <color theme="0" tint="-0.49903866695150612"/>
      </left>
      <right/>
      <top style="medium">
        <color theme="0" tint="-0.49903866695150612"/>
      </top>
      <bottom/>
      <diagonal/>
    </border>
    <border>
      <left/>
      <right style="medium">
        <color theme="0" tint="-0.49891659291360207"/>
      </right>
      <top/>
      <bottom style="medium">
        <color theme="0" tint="-0.49891659291360207"/>
      </bottom>
      <diagonal/>
    </border>
    <border>
      <left style="medium">
        <color theme="0" tint="-0.49891659291360207"/>
      </left>
      <right/>
      <top/>
      <bottom style="medium">
        <color theme="0" tint="-0.49891659291360207"/>
      </bottom>
      <diagonal/>
    </border>
    <border>
      <left/>
      <right style="medium">
        <color theme="0" tint="-0.49891659291360207"/>
      </right>
      <top/>
      <bottom/>
      <diagonal/>
    </border>
    <border>
      <left style="medium">
        <color theme="0" tint="-0.49891659291360207"/>
      </left>
      <right/>
      <top/>
      <bottom/>
      <diagonal/>
    </border>
    <border>
      <left/>
      <right/>
      <top/>
      <bottom style="medium">
        <color theme="0" tint="-0.49891659291360207"/>
      </bottom>
      <diagonal/>
    </border>
    <border>
      <left/>
      <right style="medium">
        <color theme="0" tint="-0.49891659291360207"/>
      </right>
      <top style="medium">
        <color theme="0" tint="-0.49891659291360207"/>
      </top>
      <bottom/>
      <diagonal/>
    </border>
    <border>
      <left style="medium">
        <color theme="0" tint="-0.49891659291360207"/>
      </left>
      <right/>
      <top style="medium">
        <color theme="0" tint="-0.49891659291360207"/>
      </top>
      <bottom/>
      <diagonal/>
    </border>
    <border>
      <left/>
      <right/>
      <top/>
      <bottom style="medium">
        <color theme="0" tint="-0.49879451887569809"/>
      </bottom>
      <diagonal/>
    </border>
    <border>
      <left/>
      <right style="medium">
        <color theme="0" tint="-0.49876400036622209"/>
      </right>
      <top/>
      <bottom style="medium">
        <color theme="0" tint="-0.49876400036622209"/>
      </bottom>
      <diagonal/>
    </border>
    <border>
      <left style="medium">
        <color theme="0" tint="-0.49876400036622209"/>
      </left>
      <right/>
      <top/>
      <bottom style="medium">
        <color theme="0" tint="-0.49876400036622209"/>
      </bottom>
      <diagonal/>
    </border>
    <border>
      <left/>
      <right style="medium">
        <color theme="0" tint="-0.49876400036622209"/>
      </right>
      <top/>
      <bottom/>
      <diagonal/>
    </border>
    <border>
      <left style="medium">
        <color theme="0" tint="-0.49876400036622209"/>
      </left>
      <right/>
      <top/>
      <bottom/>
      <diagonal/>
    </border>
    <border>
      <left/>
      <right/>
      <top/>
      <bottom style="medium">
        <color theme="0" tint="-0.49876400036622209"/>
      </bottom>
      <diagonal/>
    </border>
    <border>
      <left/>
      <right style="medium">
        <color theme="0" tint="-0.49876400036622209"/>
      </right>
      <top style="medium">
        <color theme="0" tint="-0.49876400036622209"/>
      </top>
      <bottom/>
      <diagonal/>
    </border>
    <border>
      <left style="medium">
        <color theme="0" tint="-0.49876400036622209"/>
      </left>
      <right/>
      <top style="medium">
        <color theme="0" tint="-0.49876400036622209"/>
      </top>
      <bottom/>
      <diagonal/>
    </border>
    <border>
      <left/>
      <right/>
      <top/>
      <bottom style="medium">
        <color theme="1" tint="0.49971007415997803"/>
      </bottom>
      <diagonal/>
    </border>
    <border>
      <left/>
      <right style="medium">
        <color theme="0" tint="-0.49842829676198613"/>
      </right>
      <top/>
      <bottom style="medium">
        <color theme="0" tint="-0.49842829676198613"/>
      </bottom>
      <diagonal/>
    </border>
    <border>
      <left style="medium">
        <color theme="0" tint="-0.49842829676198613"/>
      </left>
      <right/>
      <top/>
      <bottom style="medium">
        <color theme="0" tint="-0.49842829676198613"/>
      </bottom>
      <diagonal/>
    </border>
    <border>
      <left/>
      <right/>
      <top/>
      <bottom style="medium">
        <color theme="0" tint="-0.49842829676198613"/>
      </bottom>
      <diagonal/>
    </border>
    <border>
      <left/>
      <right style="medium">
        <color theme="0" tint="-0.49842829676198613"/>
      </right>
      <top style="medium">
        <color theme="0" tint="-0.49842829676198613"/>
      </top>
      <bottom/>
      <diagonal/>
    </border>
    <border>
      <left style="medium">
        <color theme="0" tint="-0.49842829676198613"/>
      </left>
      <right/>
      <top style="medium">
        <color theme="0" tint="-0.49842829676198613"/>
      </top>
      <bottom/>
      <diagonal/>
    </border>
    <border>
      <left/>
      <right style="medium">
        <color theme="0" tint="-0.49842829676198613"/>
      </right>
      <top/>
      <bottom/>
      <diagonal/>
    </border>
    <border>
      <left style="medium">
        <color theme="0" tint="-0.49842829676198613"/>
      </left>
      <right/>
      <top/>
      <bottom/>
      <diagonal/>
    </border>
    <border>
      <left/>
      <right style="medium">
        <color theme="0" tint="-0.49812311166722617"/>
      </right>
      <top/>
      <bottom style="medium">
        <color theme="0" tint="-0.49812311166722617"/>
      </bottom>
      <diagonal/>
    </border>
    <border>
      <left style="medium">
        <color theme="0" tint="-0.49812311166722617"/>
      </left>
      <right/>
      <top/>
      <bottom style="medium">
        <color theme="0" tint="-0.49812311166722617"/>
      </bottom>
      <diagonal/>
    </border>
    <border>
      <left/>
      <right style="medium">
        <color theme="0" tint="-0.49812311166722617"/>
      </right>
      <top/>
      <bottom/>
      <diagonal/>
    </border>
    <border>
      <left style="medium">
        <color theme="0" tint="-0.49812311166722617"/>
      </left>
      <right/>
      <top/>
      <bottom/>
      <diagonal/>
    </border>
    <border>
      <left/>
      <right/>
      <top/>
      <bottom style="medium">
        <color theme="0" tint="-0.49812311166722617"/>
      </bottom>
      <diagonal/>
    </border>
    <border>
      <left/>
      <right style="medium">
        <color theme="0" tint="-0.49812311166722617"/>
      </right>
      <top style="medium">
        <color theme="0" tint="-0.49812311166722617"/>
      </top>
      <bottom/>
      <diagonal/>
    </border>
    <border>
      <left style="medium">
        <color theme="0" tint="-0.49812311166722617"/>
      </left>
      <right/>
      <top style="medium">
        <color theme="0" tint="-0.49812311166722617"/>
      </top>
      <bottom/>
      <diagonal/>
    </border>
    <border>
      <left/>
      <right/>
      <top/>
      <bottom style="medium">
        <color theme="0" tint="-0.49745170445875425"/>
      </bottom>
      <diagonal/>
    </border>
    <border>
      <left/>
      <right style="medium">
        <color theme="0" tint="-0.49745170445875425"/>
      </right>
      <top/>
      <bottom style="medium">
        <color theme="0" tint="-0.49745170445875425"/>
      </bottom>
      <diagonal/>
    </border>
    <border>
      <left style="medium">
        <color theme="0" tint="-0.49745170445875425"/>
      </left>
      <right/>
      <top/>
      <bottom style="medium">
        <color theme="0" tint="-0.49745170445875425"/>
      </bottom>
      <diagonal/>
    </border>
    <border>
      <left/>
      <right style="medium">
        <color theme="0" tint="-0.49745170445875425"/>
      </right>
      <top/>
      <bottom/>
      <diagonal/>
    </border>
    <border>
      <left style="medium">
        <color theme="0" tint="-0.49745170445875425"/>
      </left>
      <right/>
      <top/>
      <bottom/>
      <diagonal/>
    </border>
    <border>
      <left/>
      <right style="medium">
        <color theme="0" tint="-0.49745170445875425"/>
      </right>
      <top style="medium">
        <color theme="0" tint="-0.49745170445875425"/>
      </top>
      <bottom/>
      <diagonal/>
    </border>
    <border>
      <left style="medium">
        <color theme="0" tint="-0.49745170445875425"/>
      </left>
      <right/>
      <top style="medium">
        <color theme="0" tint="-0.49745170445875425"/>
      </top>
      <bottom/>
      <diagonal/>
    </border>
    <border>
      <left/>
      <right style="medium">
        <color rgb="FFFFFFFF"/>
      </right>
      <top/>
      <bottom style="medium">
        <color theme="1" tint="0.49977111117893003"/>
      </bottom>
      <diagonal/>
    </border>
    <border>
      <left style="medium">
        <color rgb="FFFFFFFF"/>
      </left>
      <right/>
      <top/>
      <bottom style="medium">
        <color theme="1" tint="0.49977111117893003"/>
      </bottom>
      <diagonal/>
    </border>
    <border>
      <left style="medium">
        <color rgb="FFFFFFFF"/>
      </left>
      <right style="medium">
        <color rgb="FFFFFFFF"/>
      </right>
      <top/>
      <bottom style="medium">
        <color theme="1" tint="0.49977111117893003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77111117893003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77111117893003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77111117893003"/>
      </bottom>
      <diagonal/>
    </border>
    <border>
      <left/>
      <right/>
      <top style="medium">
        <color rgb="FFFFFFFF"/>
      </top>
      <bottom style="medium">
        <color theme="1" tint="0.49977111117893003"/>
      </bottom>
      <diagonal/>
    </border>
    <border>
      <left/>
      <right/>
      <top/>
      <bottom style="medium">
        <color theme="0" tint="-0.49729911191137427"/>
      </bottom>
      <diagonal/>
    </border>
    <border>
      <left/>
      <right/>
      <top/>
      <bottom style="medium">
        <color theme="0" tint="-0.49806207464827418"/>
      </bottom>
      <diagonal/>
    </border>
    <border>
      <left/>
      <right style="medium">
        <color theme="0" tint="-0.49977111117893003"/>
      </right>
      <top/>
      <bottom style="medium">
        <color theme="0" tint="-0.49977111117893003"/>
      </bottom>
      <diagonal/>
    </border>
    <border>
      <left style="medium">
        <color theme="0" tint="-0.49977111117893003"/>
      </left>
      <right/>
      <top/>
      <bottom style="medium">
        <color theme="0" tint="-0.49977111117893003"/>
      </bottom>
      <diagonal/>
    </border>
    <border>
      <left/>
      <right style="medium">
        <color theme="0" tint="-0.49977111117893003"/>
      </right>
      <top/>
      <bottom/>
      <diagonal/>
    </border>
    <border>
      <left style="medium">
        <color theme="0" tint="-0.49977111117893003"/>
      </left>
      <right/>
      <top/>
      <bottom/>
      <diagonal/>
    </border>
    <border>
      <left/>
      <right style="medium">
        <color theme="0" tint="-0.49977111117893003"/>
      </right>
      <top/>
      <bottom style="medium">
        <color theme="0" tint="-0.49775688955351421"/>
      </bottom>
      <diagonal/>
    </border>
    <border>
      <left style="medium">
        <color theme="0" tint="-0.49977111117893003"/>
      </left>
      <right/>
      <top/>
      <bottom style="medium">
        <color theme="0" tint="-0.49775688955351421"/>
      </bottom>
      <diagonal/>
    </border>
    <border>
      <left/>
      <right/>
      <top/>
      <bottom style="medium">
        <color theme="0" tint="-0.49775688955351421"/>
      </bottom>
      <diagonal/>
    </border>
    <border>
      <left/>
      <right style="medium">
        <color theme="0" tint="-0.49977111117893003"/>
      </right>
      <top style="medium">
        <color theme="0" tint="-0.49977111117893003"/>
      </top>
      <bottom/>
      <diagonal/>
    </border>
    <border>
      <left style="medium">
        <color theme="0" tint="-0.49977111117893003"/>
      </left>
      <right/>
      <top style="medium">
        <color theme="0" tint="-0.49977111117893003"/>
      </top>
      <bottom/>
      <diagonal/>
    </border>
    <border>
      <left/>
      <right/>
      <top/>
      <bottom style="medium">
        <color theme="0" tint="-0.49977111117893003"/>
      </bottom>
      <diagonal/>
    </border>
  </borders>
  <cellStyleXfs count="96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>
      <alignment vertical="top"/>
    </xf>
    <xf numFmtId="9" fontId="3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" fillId="0" borderId="0"/>
    <xf numFmtId="0" fontId="3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2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3" fillId="0" borderId="0"/>
    <xf numFmtId="0" fontId="51" fillId="0" borderId="0">
      <alignment vertical="top"/>
    </xf>
    <xf numFmtId="0" fontId="3" fillId="0" borderId="0"/>
    <xf numFmtId="0" fontId="3" fillId="0" borderId="0"/>
    <xf numFmtId="0" fontId="3" fillId="0" borderId="0"/>
    <xf numFmtId="0" fontId="31" fillId="0" borderId="0">
      <alignment vertical="top"/>
    </xf>
    <xf numFmtId="0" fontId="31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4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7" fillId="0" borderId="0">
      <alignment vertical="center"/>
    </xf>
    <xf numFmtId="0" fontId="84" fillId="4" borderId="8" applyNumberFormat="0" applyFill="0" applyBorder="0" applyAlignment="0" applyProtection="0">
      <alignment horizontal="left"/>
    </xf>
    <xf numFmtId="0" fontId="85" fillId="0" borderId="0" applyNumberFormat="0" applyFill="0" applyBorder="0" applyAlignment="0" applyProtection="0"/>
    <xf numFmtId="3" fontId="27" fillId="6" borderId="5" applyFont="0">
      <alignment horizontal="right" vertical="center"/>
      <protection locked="0"/>
    </xf>
    <xf numFmtId="0" fontId="27" fillId="0" borderId="0">
      <alignment vertical="center"/>
    </xf>
    <xf numFmtId="0" fontId="45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90" fillId="0" borderId="0" applyNumberFormat="0" applyFill="0" applyBorder="0" applyAlignment="0" applyProtection="0">
      <alignment vertical="top"/>
      <protection locked="0"/>
    </xf>
    <xf numFmtId="0" fontId="51" fillId="0" borderId="0">
      <alignment vertical="top"/>
    </xf>
    <xf numFmtId="0" fontId="31" fillId="0" borderId="0">
      <alignment vertical="top"/>
    </xf>
    <xf numFmtId="0" fontId="3" fillId="0" borderId="0"/>
    <xf numFmtId="9" fontId="3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7" fillId="6" borderId="28" applyFont="0">
      <alignment horizontal="right" vertical="center"/>
      <protection locked="0"/>
    </xf>
    <xf numFmtId="0" fontId="45" fillId="4" borderId="27" applyFont="0" applyBorder="0">
      <alignment horizontal="center" wrapText="1"/>
    </xf>
    <xf numFmtId="164" fontId="3" fillId="0" borderId="0" applyFont="0" applyFill="0" applyBorder="0" applyAlignment="0" applyProtection="0"/>
    <xf numFmtId="0" fontId="12" fillId="0" borderId="0"/>
    <xf numFmtId="17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3" fillId="0" borderId="0" applyFont="0" applyFill="0" applyBorder="0" applyAlignment="0" applyProtection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164" fontId="3" fillId="0" borderId="0" applyFont="0" applyFill="0" applyBorder="0" applyAlignment="0" applyProtection="0"/>
    <xf numFmtId="0" fontId="112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51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</cellStyleXfs>
  <cellXfs count="2741">
    <xf numFmtId="0" fontId="0" fillId="0" borderId="0" xfId="0"/>
    <xf numFmtId="0" fontId="3" fillId="0" borderId="0" xfId="1"/>
    <xf numFmtId="0" fontId="5" fillId="0" borderId="0" xfId="1" applyFont="1"/>
    <xf numFmtId="0" fontId="5" fillId="0" borderId="0" xfId="1" applyFont="1" applyAlignment="1"/>
    <xf numFmtId="0" fontId="6" fillId="0" borderId="0" xfId="1" applyFont="1" applyAlignment="1">
      <alignment vertical="top"/>
    </xf>
    <xf numFmtId="165" fontId="7" fillId="2" borderId="1" xfId="1" applyNumberFormat="1" applyFont="1" applyFill="1" applyBorder="1" applyAlignment="1">
      <alignment horizontal="left" vertical="center" indent="1"/>
    </xf>
    <xf numFmtId="166" fontId="7" fillId="2" borderId="2" xfId="1" applyNumberFormat="1" applyFont="1" applyFill="1" applyBorder="1" applyAlignment="1">
      <alignment horizontal="left" vertical="center"/>
    </xf>
    <xf numFmtId="166" fontId="7" fillId="2" borderId="2" xfId="1" applyNumberFormat="1" applyFont="1" applyFill="1" applyBorder="1" applyAlignment="1">
      <alignment horizontal="center" vertical="center"/>
    </xf>
    <xf numFmtId="166" fontId="8" fillId="0" borderId="3" xfId="1" applyNumberFormat="1" applyFont="1" applyBorder="1" applyAlignment="1">
      <alignment horizontal="center" vertical="center"/>
    </xf>
    <xf numFmtId="0" fontId="5" fillId="0" borderId="0" xfId="1" applyFont="1" applyBorder="1"/>
    <xf numFmtId="166" fontId="8" fillId="0" borderId="0" xfId="1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165" fontId="5" fillId="0" borderId="0" xfId="3" applyNumberFormat="1" applyFont="1" applyBorder="1"/>
    <xf numFmtId="0" fontId="10" fillId="0" borderId="0" xfId="1" applyFont="1" applyAlignment="1">
      <alignment vertical="top"/>
    </xf>
    <xf numFmtId="0" fontId="6" fillId="0" borderId="0" xfId="1" applyFont="1"/>
    <xf numFmtId="0" fontId="11" fillId="0" borderId="0" xfId="1" applyFont="1" applyAlignment="1">
      <alignment vertical="top"/>
    </xf>
    <xf numFmtId="0" fontId="12" fillId="0" borderId="0" xfId="1" applyFont="1" applyAlignment="1">
      <alignment horizontal="left" vertical="center" indent="2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166" fontId="8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indent="1"/>
    </xf>
    <xf numFmtId="0" fontId="7" fillId="0" borderId="0" xfId="1" applyFont="1" applyBorder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8" fillId="0" borderId="0" xfId="1" applyFont="1"/>
    <xf numFmtId="0" fontId="17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20" fillId="0" borderId="4" xfId="1" applyFont="1" applyBorder="1" applyAlignment="1">
      <alignment horizontal="center" vertical="center"/>
    </xf>
    <xf numFmtId="0" fontId="20" fillId="0" borderId="4" xfId="1" applyFont="1" applyBorder="1" applyAlignment="1">
      <alignment horizontal="right" vertical="center"/>
    </xf>
    <xf numFmtId="0" fontId="20" fillId="0" borderId="4" xfId="1" applyFont="1" applyBorder="1"/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right"/>
    </xf>
    <xf numFmtId="0" fontId="14" fillId="0" borderId="0" xfId="1" applyFont="1"/>
    <xf numFmtId="0" fontId="23" fillId="0" borderId="0" xfId="2" applyFont="1"/>
    <xf numFmtId="0" fontId="20" fillId="0" borderId="0" xfId="1" applyFont="1"/>
    <xf numFmtId="0" fontId="15" fillId="0" borderId="0" xfId="1" applyFont="1" applyAlignment="1">
      <alignment vertical="center"/>
    </xf>
    <xf numFmtId="0" fontId="12" fillId="0" borderId="0" xfId="1" applyFont="1"/>
    <xf numFmtId="0" fontId="15" fillId="0" borderId="0" xfId="1" applyFont="1"/>
    <xf numFmtId="0" fontId="24" fillId="0" borderId="0" xfId="1" applyFont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0" fontId="18" fillId="0" borderId="0" xfId="4" applyFont="1" applyFill="1" applyAlignment="1">
      <alignment vertical="top"/>
    </xf>
    <xf numFmtId="0" fontId="11" fillId="0" borderId="0" xfId="5" applyFont="1" applyFill="1" applyAlignment="1">
      <alignment vertical="top"/>
    </xf>
    <xf numFmtId="0" fontId="11" fillId="0" borderId="0" xfId="4" applyFont="1" applyFill="1" applyAlignment="1">
      <alignment horizontal="right"/>
    </xf>
    <xf numFmtId="0" fontId="11" fillId="0" borderId="0" xfId="5" applyFont="1" applyFill="1" applyAlignment="1"/>
    <xf numFmtId="3" fontId="20" fillId="0" borderId="0" xfId="4" applyNumberFormat="1" applyFont="1" applyFill="1" applyAlignment="1">
      <alignment horizontal="right" vertical="center"/>
    </xf>
    <xf numFmtId="3" fontId="9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 indent="1"/>
    </xf>
    <xf numFmtId="0" fontId="28" fillId="0" borderId="0" xfId="4" applyFont="1" applyFill="1" applyAlignment="1">
      <alignment horizontal="right"/>
    </xf>
    <xf numFmtId="0" fontId="18" fillId="0" borderId="0" xfId="5" applyFont="1" applyFill="1" applyAlignment="1">
      <alignment horizontal="left" vertical="top" wrapText="1"/>
    </xf>
    <xf numFmtId="0" fontId="11" fillId="0" borderId="0" xfId="4" applyFont="1" applyFill="1"/>
    <xf numFmtId="0" fontId="34" fillId="0" borderId="0" xfId="4" applyFont="1" applyFill="1" applyAlignment="1"/>
    <xf numFmtId="2" fontId="35" fillId="0" borderId="0" xfId="5" applyNumberFormat="1" applyFont="1" applyFill="1" applyBorder="1" applyAlignment="1"/>
    <xf numFmtId="0" fontId="34" fillId="0" borderId="0" xfId="5" applyFont="1" applyFill="1" applyAlignment="1">
      <alignment horizontal="left" vertical="top" wrapText="1"/>
    </xf>
    <xf numFmtId="167" fontId="6" fillId="0" borderId="0" xfId="4" applyNumberFormat="1" applyFont="1" applyFill="1" applyAlignment="1">
      <alignment horizontal="right"/>
    </xf>
    <xf numFmtId="0" fontId="34" fillId="0" borderId="0" xfId="4" applyFont="1" applyFill="1"/>
    <xf numFmtId="0" fontId="35" fillId="0" borderId="0" xfId="5" applyFont="1" applyFill="1" applyBorder="1" applyAlignment="1"/>
    <xf numFmtId="0" fontId="36" fillId="0" borderId="0" xfId="4" applyFont="1" applyFill="1" applyAlignment="1">
      <alignment horizontal="right" vertical="center"/>
    </xf>
    <xf numFmtId="3" fontId="20" fillId="2" borderId="0" xfId="4" applyNumberFormat="1" applyFont="1" applyFill="1" applyAlignment="1">
      <alignment horizontal="right" vertical="center"/>
    </xf>
    <xf numFmtId="3" fontId="6" fillId="0" borderId="3" xfId="4" applyNumberFormat="1" applyFont="1" applyFill="1" applyBorder="1" applyAlignment="1">
      <alignment horizontal="right" vertical="center"/>
    </xf>
    <xf numFmtId="0" fontId="37" fillId="0" borderId="0" xfId="4" applyFont="1" applyFill="1" applyAlignment="1">
      <alignment vertical="center"/>
    </xf>
    <xf numFmtId="3" fontId="6" fillId="0" borderId="0" xfId="4" applyNumberFormat="1" applyFont="1" applyFill="1" applyAlignment="1">
      <alignment horizontal="right" vertical="center"/>
    </xf>
    <xf numFmtId="0" fontId="37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28" fillId="0" borderId="0" xfId="4" applyFont="1" applyFill="1" applyAlignment="1">
      <alignment horizontal="left" vertical="center" wrapText="1"/>
    </xf>
    <xf numFmtId="0" fontId="20" fillId="0" borderId="0" xfId="4" applyFont="1" applyFill="1" applyAlignment="1">
      <alignment horizontal="right" vertical="center"/>
    </xf>
    <xf numFmtId="0" fontId="22" fillId="0" borderId="0" xfId="4" applyFont="1" applyFill="1" applyAlignment="1">
      <alignment vertical="center"/>
    </xf>
    <xf numFmtId="0" fontId="9" fillId="0" borderId="0" xfId="4" applyFont="1" applyFill="1" applyAlignment="1">
      <alignment vertical="center"/>
    </xf>
    <xf numFmtId="0" fontId="20" fillId="3" borderId="0" xfId="4" applyFont="1" applyFill="1" applyAlignment="1">
      <alignment horizontal="right" vertical="center"/>
    </xf>
    <xf numFmtId="3" fontId="20" fillId="3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/>
    </xf>
    <xf numFmtId="0" fontId="20" fillId="2" borderId="0" xfId="4" applyFont="1" applyFill="1" applyAlignment="1">
      <alignment horizontal="left" vertical="center"/>
    </xf>
    <xf numFmtId="0" fontId="6" fillId="0" borderId="0" xfId="4" applyFont="1" applyFill="1" applyAlignment="1">
      <alignment horizontal="left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167" fontId="6" fillId="0" borderId="3" xfId="4" applyNumberFormat="1" applyFont="1" applyFill="1" applyBorder="1" applyAlignment="1">
      <alignment horizontal="right" vertical="center"/>
    </xf>
    <xf numFmtId="167" fontId="6" fillId="0" borderId="0" xfId="4" applyNumberFormat="1" applyFont="1" applyFill="1" applyAlignment="1">
      <alignment horizontal="right" vertical="center"/>
    </xf>
    <xf numFmtId="3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/>
    </xf>
    <xf numFmtId="167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/>
    </xf>
    <xf numFmtId="0" fontId="9" fillId="0" borderId="0" xfId="4" applyFont="1" applyFill="1" applyAlignment="1">
      <alignment horizontal="right" vertical="center"/>
    </xf>
    <xf numFmtId="166" fontId="6" fillId="0" borderId="0" xfId="4" applyNumberFormat="1" applyFont="1" applyFill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20" fillId="0" borderId="0" xfId="4" applyFont="1" applyAlignment="1">
      <alignment horizontal="right" vertical="center"/>
    </xf>
    <xf numFmtId="0" fontId="22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Alignment="1">
      <alignment vertical="center"/>
    </xf>
    <xf numFmtId="0" fontId="20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vertical="center"/>
    </xf>
    <xf numFmtId="2" fontId="6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vertical="center"/>
    </xf>
    <xf numFmtId="0" fontId="6" fillId="0" borderId="0" xfId="4" applyFont="1" applyFill="1" applyAlignment="1"/>
    <xf numFmtId="0" fontId="20" fillId="0" borderId="4" xfId="4" applyFont="1" applyBorder="1" applyAlignment="1">
      <alignment horizontal="right" vertical="center"/>
    </xf>
    <xf numFmtId="0" fontId="20" fillId="0" borderId="4" xfId="4" applyFont="1" applyBorder="1"/>
    <xf numFmtId="3" fontId="9" fillId="0" borderId="0" xfId="4" applyNumberFormat="1" applyFont="1" applyFill="1" applyAlignment="1">
      <alignment vertical="center"/>
    </xf>
    <xf numFmtId="0" fontId="20" fillId="0" borderId="0" xfId="4" applyFont="1" applyFill="1"/>
    <xf numFmtId="0" fontId="20" fillId="0" borderId="0" xfId="4" applyFont="1"/>
    <xf numFmtId="3" fontId="6" fillId="0" borderId="0" xfId="4" applyNumberFormat="1" applyFont="1" applyFill="1" applyAlignment="1">
      <alignment vertical="center" wrapText="1"/>
    </xf>
    <xf numFmtId="0" fontId="20" fillId="0" borderId="0" xfId="4" applyFont="1" applyAlignment="1">
      <alignment horizontal="right"/>
    </xf>
    <xf numFmtId="0" fontId="20" fillId="0" borderId="0" xfId="4" applyFont="1" applyFill="1" applyAlignment="1">
      <alignment horizontal="right"/>
    </xf>
    <xf numFmtId="3" fontId="20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vertical="center"/>
    </xf>
    <xf numFmtId="0" fontId="20" fillId="0" borderId="0" xfId="4" applyFont="1" applyAlignment="1">
      <alignment horizontal="left"/>
    </xf>
    <xf numFmtId="3" fontId="9" fillId="0" borderId="0" xfId="4" applyNumberFormat="1" applyFont="1" applyFill="1" applyAlignment="1">
      <alignment vertical="center" wrapText="1"/>
    </xf>
    <xf numFmtId="3" fontId="6" fillId="0" borderId="0" xfId="4" applyNumberFormat="1" applyFont="1" applyFill="1" applyAlignment="1">
      <alignment vertical="center"/>
    </xf>
    <xf numFmtId="0" fontId="22" fillId="0" borderId="0" xfId="4" applyFont="1" applyAlignment="1">
      <alignment vertical="center"/>
    </xf>
    <xf numFmtId="0" fontId="9" fillId="0" borderId="4" xfId="4" applyFont="1" applyFill="1" applyBorder="1" applyAlignment="1">
      <alignment horizontal="right" vertical="center"/>
    </xf>
    <xf numFmtId="0" fontId="9" fillId="0" borderId="0" xfId="4" applyFont="1" applyFill="1" applyAlignment="1">
      <alignment horizontal="right"/>
    </xf>
    <xf numFmtId="0" fontId="9" fillId="0" borderId="0" xfId="4" applyFont="1" applyFill="1"/>
    <xf numFmtId="0" fontId="40" fillId="0" borderId="0" xfId="4" applyFont="1" applyFill="1"/>
    <xf numFmtId="0" fontId="44" fillId="0" borderId="0" xfId="4" applyFont="1" applyFill="1"/>
    <xf numFmtId="0" fontId="22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Fill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0" xfId="12" quotePrefix="1" applyFont="1" applyFill="1" applyBorder="1" applyAlignment="1"/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0" fontId="6" fillId="3" borderId="0" xfId="13" applyFont="1" applyFill="1" applyBorder="1" applyAlignment="1"/>
    <xf numFmtId="0" fontId="9" fillId="3" borderId="0" xfId="14" applyFont="1" applyFill="1" applyBorder="1" applyAlignment="1">
      <alignment horizontal="left" wrapText="1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0" fontId="6" fillId="3" borderId="10" xfId="12" applyFont="1" applyFill="1" applyBorder="1" applyAlignment="1"/>
    <xf numFmtId="0" fontId="6" fillId="3" borderId="0" xfId="12" applyFont="1" applyFill="1" applyBorder="1" applyAlignment="1"/>
    <xf numFmtId="0" fontId="9" fillId="3" borderId="1" xfId="12" applyFont="1" applyFill="1" applyBorder="1" applyAlignment="1">
      <alignment wrapText="1"/>
    </xf>
    <xf numFmtId="3" fontId="6" fillId="3" borderId="0" xfId="12" applyNumberFormat="1" applyFont="1" applyFill="1" applyBorder="1" applyAlignment="1"/>
    <xf numFmtId="0" fontId="27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6" fillId="3" borderId="0" xfId="12" applyFont="1" applyFill="1" applyBorder="1" applyAlignment="1">
      <alignment wrapText="1"/>
    </xf>
    <xf numFmtId="0" fontId="56" fillId="3" borderId="3" xfId="12" applyFont="1" applyFill="1" applyBorder="1" applyAlignment="1"/>
    <xf numFmtId="0" fontId="56" fillId="3" borderId="3" xfId="12" applyFont="1" applyFill="1" applyBorder="1" applyAlignment="1">
      <alignment horizontal="right"/>
    </xf>
    <xf numFmtId="0" fontId="56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27" fillId="3" borderId="0" xfId="16" applyFill="1"/>
    <xf numFmtId="0" fontId="56" fillId="3" borderId="0" xfId="12" applyFont="1" applyFill="1" applyAlignment="1"/>
    <xf numFmtId="0" fontId="56" fillId="3" borderId="0" xfId="15" applyFont="1" applyFill="1" applyAlignment="1"/>
    <xf numFmtId="0" fontId="57" fillId="3" borderId="0" xfId="16" applyFont="1" applyFill="1"/>
    <xf numFmtId="0" fontId="58" fillId="3" borderId="0" xfId="12" applyFont="1" applyFill="1" applyAlignment="1"/>
    <xf numFmtId="0" fontId="54" fillId="3" borderId="16" xfId="12" applyFont="1" applyFill="1" applyBorder="1" applyAlignment="1">
      <alignment wrapText="1"/>
    </xf>
    <xf numFmtId="3" fontId="6" fillId="3" borderId="3" xfId="13" applyNumberFormat="1" applyFont="1" applyFill="1" applyBorder="1" applyAlignment="1">
      <alignment horizontal="right"/>
    </xf>
    <xf numFmtId="3" fontId="6" fillId="3" borderId="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wrapText="1"/>
    </xf>
    <xf numFmtId="0" fontId="17" fillId="3" borderId="3" xfId="12" applyFont="1" applyFill="1" applyBorder="1" applyAlignment="1">
      <alignment vertical="top" wrapText="1"/>
    </xf>
    <xf numFmtId="0" fontId="13" fillId="0" borderId="0" xfId="19" applyFont="1" applyAlignment="1">
      <alignment vertical="center"/>
    </xf>
    <xf numFmtId="0" fontId="22" fillId="0" borderId="17" xfId="19" applyFont="1" applyFill="1" applyBorder="1" applyAlignment="1">
      <alignment horizontal="left" vertical="center" wrapText="1" indent="1" readingOrder="1"/>
    </xf>
    <xf numFmtId="0" fontId="38" fillId="0" borderId="0" xfId="19" applyFont="1" applyFill="1" applyBorder="1" applyAlignment="1">
      <alignment vertical="center"/>
    </xf>
    <xf numFmtId="0" fontId="3" fillId="0" borderId="0" xfId="19"/>
    <xf numFmtId="0" fontId="6" fillId="0" borderId="0" xfId="19" applyFont="1" applyFill="1" applyBorder="1" applyAlignment="1">
      <alignment horizontal="left" vertical="center" indent="1"/>
    </xf>
    <xf numFmtId="0" fontId="3" fillId="0" borderId="0" xfId="27"/>
    <xf numFmtId="0" fontId="15" fillId="0" borderId="0" xfId="27" applyFont="1" applyAlignment="1">
      <alignment vertical="center"/>
    </xf>
    <xf numFmtId="0" fontId="13" fillId="0" borderId="0" xfId="27" applyFont="1" applyAlignment="1">
      <alignment vertical="center"/>
    </xf>
    <xf numFmtId="0" fontId="59" fillId="0" borderId="0" xfId="27" applyFont="1"/>
    <xf numFmtId="0" fontId="57" fillId="0" borderId="0" xfId="27" applyFont="1"/>
    <xf numFmtId="0" fontId="20" fillId="0" borderId="0" xfId="27" applyFont="1"/>
    <xf numFmtId="3" fontId="20" fillId="0" borderId="16" xfId="34" applyNumberFormat="1" applyFont="1" applyFill="1" applyBorder="1"/>
    <xf numFmtId="3" fontId="13" fillId="0" borderId="0" xfId="36" applyNumberFormat="1" applyFont="1" applyFill="1" applyBorder="1" applyAlignment="1">
      <alignment horizontal="left"/>
    </xf>
    <xf numFmtId="3" fontId="8" fillId="0" borderId="0" xfId="33" applyNumberFormat="1" applyFont="1" applyFill="1" applyAlignment="1">
      <alignment horizontal="center"/>
    </xf>
    <xf numFmtId="0" fontId="7" fillId="0" borderId="0" xfId="33" applyFont="1" applyFill="1" applyAlignment="1">
      <alignment horizontal="center" vertical="center"/>
    </xf>
    <xf numFmtId="3" fontId="8" fillId="0" borderId="0" xfId="33" applyNumberFormat="1" applyFont="1" applyAlignment="1">
      <alignment horizontal="center" vertical="center"/>
    </xf>
    <xf numFmtId="3" fontId="8" fillId="0" borderId="0" xfId="33" applyNumberFormat="1" applyFont="1" applyFill="1" applyBorder="1" applyAlignment="1">
      <alignment horizontal="center" vertical="center"/>
    </xf>
    <xf numFmtId="0" fontId="6" fillId="0" borderId="0" xfId="33" applyFont="1"/>
    <xf numFmtId="3" fontId="6" fillId="0" borderId="3" xfId="33" applyNumberFormat="1" applyFont="1" applyBorder="1" applyAlignment="1">
      <alignment horizontal="right"/>
    </xf>
    <xf numFmtId="3" fontId="6" fillId="0" borderId="0" xfId="33" applyNumberFormat="1" applyFont="1" applyAlignment="1">
      <alignment horizontal="right"/>
    </xf>
    <xf numFmtId="0" fontId="13" fillId="0" borderId="0" xfId="33" applyFont="1" applyAlignment="1"/>
    <xf numFmtId="3" fontId="9" fillId="2" borderId="3" xfId="33" applyNumberFormat="1" applyFont="1" applyFill="1" applyBorder="1"/>
    <xf numFmtId="3" fontId="65" fillId="2" borderId="0" xfId="33" applyNumberFormat="1" applyFont="1" applyFill="1" applyBorder="1"/>
    <xf numFmtId="3" fontId="9" fillId="2" borderId="0" xfId="33" applyNumberFormat="1" applyFont="1" applyFill="1" applyBorder="1"/>
    <xf numFmtId="3" fontId="20" fillId="2" borderId="16" xfId="33" applyNumberFormat="1" applyFont="1" applyFill="1" applyBorder="1"/>
    <xf numFmtId="3" fontId="20" fillId="2" borderId="16" xfId="33" applyNumberFormat="1" applyFont="1" applyFill="1" applyBorder="1" applyAlignment="1">
      <alignment horizontal="left"/>
    </xf>
    <xf numFmtId="3" fontId="32" fillId="0" borderId="20" xfId="33" applyNumberFormat="1" applyFont="1" applyBorder="1" applyAlignment="1">
      <alignment horizontal="right"/>
    </xf>
    <xf numFmtId="3" fontId="32" fillId="0" borderId="0" xfId="33" applyNumberFormat="1" applyFont="1" applyAlignment="1">
      <alignment horizontal="right"/>
    </xf>
    <xf numFmtId="3" fontId="20" fillId="0" borderId="0" xfId="33" applyNumberFormat="1" applyFont="1"/>
    <xf numFmtId="3" fontId="13" fillId="0" borderId="0" xfId="33" applyNumberFormat="1" applyFont="1"/>
    <xf numFmtId="3" fontId="11" fillId="2" borderId="3" xfId="33" applyNumberFormat="1" applyFont="1" applyFill="1" applyBorder="1"/>
    <xf numFmtId="3" fontId="11" fillId="2" borderId="0" xfId="33" applyNumberFormat="1" applyFont="1" applyFill="1" applyBorder="1"/>
    <xf numFmtId="3" fontId="11" fillId="0" borderId="0" xfId="33" applyNumberFormat="1" applyFont="1"/>
    <xf numFmtId="3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left" wrapText="1"/>
      <protection locked="0"/>
    </xf>
    <xf numFmtId="3" fontId="6" fillId="0" borderId="0" xfId="38" applyNumberFormat="1" applyFont="1" applyFill="1" applyBorder="1" applyProtection="1">
      <protection locked="0"/>
    </xf>
    <xf numFmtId="3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0" xfId="33" applyNumberFormat="1" applyFont="1" applyFill="1" applyBorder="1"/>
    <xf numFmtId="3" fontId="9" fillId="0" borderId="21" xfId="38" applyNumberFormat="1" applyFont="1" applyFill="1" applyBorder="1" applyAlignment="1" applyProtection="1">
      <alignment horizontal="right"/>
      <protection locked="0"/>
    </xf>
    <xf numFmtId="1" fontId="9" fillId="0" borderId="21" xfId="38" applyNumberFormat="1" applyFont="1" applyFill="1" applyBorder="1" applyAlignment="1" applyProtection="1">
      <alignment horizontal="right"/>
      <protection locked="0"/>
    </xf>
    <xf numFmtId="3" fontId="9" fillId="0" borderId="21" xfId="38" applyNumberFormat="1" applyFont="1" applyFill="1" applyBorder="1" applyAlignment="1" applyProtection="1">
      <alignment horizontal="left"/>
      <protection locked="0"/>
    </xf>
    <xf numFmtId="3" fontId="9" fillId="0" borderId="22" xfId="38" applyNumberFormat="1" applyFont="1" applyFill="1" applyBorder="1" applyAlignment="1" applyProtection="1">
      <alignment horizontal="lef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6" fillId="0" borderId="10" xfId="38" applyNumberFormat="1" applyFont="1" applyFill="1" applyBorder="1" applyAlignment="1" applyProtection="1">
      <alignment horizontal="left" wrapText="1"/>
      <protection locked="0"/>
    </xf>
    <xf numFmtId="166" fontId="6" fillId="0" borderId="0" xfId="38" applyNumberFormat="1" applyFont="1" applyFill="1" applyBorder="1" applyAlignment="1" applyProtection="1">
      <alignment horizontal="left" wrapText="1"/>
      <protection locked="0"/>
    </xf>
    <xf numFmtId="3" fontId="9" fillId="0" borderId="0" xfId="38" applyNumberFormat="1" applyFont="1" applyFill="1" applyBorder="1" applyAlignment="1" applyProtection="1">
      <alignment horizontal="left" wrapText="1"/>
      <protection locked="0"/>
    </xf>
    <xf numFmtId="166" fontId="6" fillId="0" borderId="10" xfId="5" applyNumberFormat="1" applyFont="1" applyFill="1" applyBorder="1" applyAlignment="1" applyProtection="1">
      <alignment horizontal="right"/>
      <protection locked="0"/>
    </xf>
    <xf numFmtId="166" fontId="6" fillId="0" borderId="0" xfId="5" applyNumberFormat="1" applyFont="1" applyFill="1" applyBorder="1" applyAlignment="1" applyProtection="1">
      <alignment horizontal="right"/>
      <protection locked="0"/>
    </xf>
    <xf numFmtId="166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left"/>
      <protection locked="0"/>
    </xf>
    <xf numFmtId="3" fontId="9" fillId="0" borderId="0" xfId="5" applyNumberFormat="1" applyFont="1" applyFill="1" applyBorder="1" applyAlignment="1" applyProtection="1">
      <alignment horizontal="left"/>
      <protection locked="0"/>
    </xf>
    <xf numFmtId="0" fontId="6" fillId="0" borderId="0" xfId="33" applyFont="1" applyFill="1"/>
    <xf numFmtId="0" fontId="5" fillId="0" borderId="0" xfId="1" applyFont="1" applyFill="1"/>
    <xf numFmtId="0" fontId="56" fillId="3" borderId="0" xfId="5" applyFont="1" applyFill="1" applyBorder="1" applyAlignment="1"/>
    <xf numFmtId="16" fontId="10" fillId="3" borderId="0" xfId="5" quotePrefix="1" applyNumberFormat="1" applyFont="1" applyFill="1" applyBorder="1" applyAlignment="1" applyProtection="1">
      <alignment horizontal="right" indent="1"/>
      <protection locked="0"/>
    </xf>
    <xf numFmtId="167" fontId="56" fillId="3" borderId="0" xfId="5" applyNumberFormat="1" applyFont="1" applyFill="1" applyBorder="1" applyAlignment="1" applyProtection="1">
      <protection locked="0"/>
    </xf>
    <xf numFmtId="167" fontId="56" fillId="3" borderId="0" xfId="5" applyNumberFormat="1" applyFont="1" applyFill="1" applyBorder="1" applyAlignment="1"/>
    <xf numFmtId="0" fontId="6" fillId="3" borderId="0" xfId="5" applyFont="1" applyFill="1" applyAlignment="1">
      <alignment horizontal="left"/>
    </xf>
    <xf numFmtId="0" fontId="56" fillId="3" borderId="0" xfId="5" applyFont="1" applyFill="1" applyAlignment="1"/>
    <xf numFmtId="0" fontId="56" fillId="3" borderId="0" xfId="5" applyFont="1" applyFill="1" applyAlignment="1" applyProtection="1">
      <protection locked="0"/>
    </xf>
    <xf numFmtId="172" fontId="56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3" fillId="3" borderId="0" xfId="5" applyFont="1" applyFill="1" applyBorder="1" applyAlignment="1"/>
    <xf numFmtId="173" fontId="6" fillId="0" borderId="0" xfId="49" applyNumberFormat="1" applyFont="1" applyFill="1" applyBorder="1" applyAlignment="1">
      <alignment horizontal="right" vertical="center"/>
    </xf>
    <xf numFmtId="173" fontId="9" fillId="0" borderId="0" xfId="49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left" vertical="center" indent="1"/>
    </xf>
    <xf numFmtId="173" fontId="6" fillId="0" borderId="0" xfId="49" applyNumberFormat="1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 indent="1"/>
    </xf>
    <xf numFmtId="173" fontId="6" fillId="3" borderId="0" xfId="49" applyNumberFormat="1" applyFont="1" applyFill="1" applyBorder="1" applyAlignment="1">
      <alignment horizontal="right" vertical="center"/>
    </xf>
    <xf numFmtId="173" fontId="6" fillId="3" borderId="0" xfId="49" applyNumberFormat="1" applyFont="1" applyFill="1" applyBorder="1" applyAlignment="1">
      <alignment vertical="center"/>
    </xf>
    <xf numFmtId="0" fontId="6" fillId="3" borderId="0" xfId="5" applyFont="1" applyFill="1" applyBorder="1" applyAlignment="1">
      <alignment horizontal="left" vertical="center" indent="1"/>
    </xf>
    <xf numFmtId="173" fontId="9" fillId="3" borderId="0" xfId="49" applyNumberFormat="1" applyFont="1" applyFill="1" applyBorder="1" applyAlignment="1">
      <alignment vertical="center"/>
    </xf>
    <xf numFmtId="0" fontId="9" fillId="3" borderId="0" xfId="5" quotePrefix="1" applyFont="1" applyFill="1" applyBorder="1" applyAlignment="1">
      <alignment horizontal="left" vertical="center" indent="1"/>
    </xf>
    <xf numFmtId="0" fontId="9" fillId="3" borderId="0" xfId="5" applyFont="1" applyFill="1" applyBorder="1" applyAlignment="1">
      <alignment horizontal="left" vertical="center" indent="1"/>
    </xf>
    <xf numFmtId="0" fontId="6" fillId="3" borderId="0" xfId="5" quotePrefix="1" applyFont="1" applyFill="1" applyBorder="1" applyAlignment="1">
      <alignment horizontal="left" vertical="center" indent="1"/>
    </xf>
    <xf numFmtId="173" fontId="6" fillId="3" borderId="0" xfId="49" applyNumberFormat="1" applyFont="1" applyFill="1" applyBorder="1" applyAlignment="1" applyProtection="1">
      <alignment vertical="center"/>
      <protection locked="0"/>
    </xf>
    <xf numFmtId="3" fontId="55" fillId="3" borderId="0" xfId="5" applyNumberFormat="1" applyFont="1" applyFill="1" applyBorder="1" applyAlignment="1">
      <alignment horizontal="right"/>
    </xf>
    <xf numFmtId="3" fontId="55" fillId="3" borderId="0" xfId="5" applyNumberFormat="1" applyFont="1" applyFill="1" applyBorder="1" applyAlignment="1">
      <alignment horizontal="right" vertical="top"/>
    </xf>
    <xf numFmtId="3" fontId="55" fillId="3" borderId="0" xfId="5" applyNumberFormat="1" applyFont="1" applyFill="1" applyBorder="1" applyAlignment="1">
      <alignment vertical="top"/>
    </xf>
    <xf numFmtId="3" fontId="56" fillId="3" borderId="0" xfId="5" applyNumberFormat="1" applyFont="1" applyFill="1" applyBorder="1" applyAlignment="1" applyProtection="1">
      <alignment horizontal="right" vertical="top"/>
      <protection locked="0"/>
    </xf>
    <xf numFmtId="0" fontId="33" fillId="3" borderId="0" xfId="5" applyFont="1" applyFill="1" applyAlignment="1"/>
    <xf numFmtId="16" fontId="10" fillId="3" borderId="0" xfId="5" quotePrefix="1" applyNumberFormat="1" applyFont="1" applyFill="1" applyBorder="1" applyAlignment="1">
      <alignment horizontal="right" vertical="center"/>
    </xf>
    <xf numFmtId="3" fontId="10" fillId="3" borderId="0" xfId="5" applyNumberFormat="1" applyFont="1" applyFill="1" applyBorder="1" applyAlignment="1">
      <alignment horizontal="right"/>
    </xf>
    <xf numFmtId="0" fontId="10" fillId="3" borderId="0" xfId="5" applyFont="1" applyFill="1" applyBorder="1" applyAlignment="1">
      <alignment horizontal="left" indent="1"/>
    </xf>
    <xf numFmtId="3" fontId="75" fillId="3" borderId="0" xfId="5" applyNumberFormat="1" applyFont="1" applyFill="1" applyBorder="1" applyAlignment="1">
      <alignment horizontal="right"/>
    </xf>
    <xf numFmtId="0" fontId="76" fillId="3" borderId="0" xfId="5" applyFont="1" applyFill="1" applyBorder="1" applyAlignment="1"/>
    <xf numFmtId="0" fontId="76" fillId="3" borderId="0" xfId="5" applyFont="1" applyFill="1" applyBorder="1" applyAlignment="1" applyProtection="1">
      <protection locked="0"/>
    </xf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77" fillId="3" borderId="0" xfId="5" applyFont="1" applyFill="1" applyBorder="1" applyAlignment="1"/>
    <xf numFmtId="0" fontId="13" fillId="3" borderId="0" xfId="5" applyFont="1" applyFill="1" applyBorder="1" applyAlignment="1"/>
    <xf numFmtId="0" fontId="6" fillId="3" borderId="0" xfId="5" applyFont="1" applyFill="1" applyAlignment="1">
      <alignment vertical="center"/>
    </xf>
    <xf numFmtId="0" fontId="33" fillId="3" borderId="0" xfId="5" applyFont="1" applyFill="1" applyBorder="1" applyAlignment="1">
      <alignment horizontal="left" vertical="top" wrapText="1"/>
    </xf>
    <xf numFmtId="0" fontId="33" fillId="3" borderId="0" xfId="5" applyFont="1" applyFill="1" applyBorder="1" applyAlignment="1">
      <alignment horizontal="left" vertical="top"/>
    </xf>
    <xf numFmtId="166" fontId="6" fillId="3" borderId="0" xfId="5" applyNumberFormat="1" applyFont="1" applyFill="1" applyBorder="1" applyAlignment="1" applyProtection="1">
      <alignment horizontal="right"/>
      <protection locked="0"/>
    </xf>
    <xf numFmtId="3" fontId="6" fillId="3" borderId="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/>
    <xf numFmtId="0" fontId="6" fillId="3" borderId="0" xfId="5" quotePrefix="1" applyFont="1" applyFill="1" applyBorder="1" applyAlignment="1">
      <alignment horizontal="left" indent="1"/>
    </xf>
    <xf numFmtId="0" fontId="67" fillId="3" borderId="0" xfId="5" applyFont="1" applyFill="1" applyBorder="1" applyAlignment="1"/>
    <xf numFmtId="0" fontId="6" fillId="3" borderId="0" xfId="5" applyFont="1" applyFill="1" applyBorder="1" applyAlignment="1"/>
    <xf numFmtId="0" fontId="55" fillId="0" borderId="0" xfId="5" applyFont="1" applyFill="1" applyBorder="1" applyAlignment="1">
      <alignment horizontal="right" vertical="center"/>
    </xf>
    <xf numFmtId="166" fontId="55" fillId="0" borderId="0" xfId="5" applyNumberFormat="1" applyFont="1" applyFill="1" applyBorder="1" applyAlignment="1">
      <alignment horizontal="right" vertical="center"/>
    </xf>
    <xf numFmtId="166" fontId="56" fillId="0" borderId="0" xfId="5" applyNumberFormat="1" applyFont="1" applyFill="1" applyBorder="1" applyAlignment="1">
      <alignment horizontal="right" vertical="center"/>
    </xf>
    <xf numFmtId="0" fontId="33" fillId="3" borderId="0" xfId="5" applyFont="1" applyFill="1" applyBorder="1" applyAlignment="1">
      <alignment horizontal="left" wrapText="1"/>
    </xf>
    <xf numFmtId="0" fontId="33" fillId="3" borderId="0" xfId="5" applyFont="1" applyFill="1" applyBorder="1" applyAlignment="1">
      <alignment horizontal="left" vertical="center" wrapText="1"/>
    </xf>
    <xf numFmtId="0" fontId="33" fillId="3" borderId="0" xfId="5" applyFont="1" applyFill="1" applyBorder="1" applyAlignment="1">
      <alignment vertical="center"/>
    </xf>
    <xf numFmtId="0" fontId="3" fillId="0" borderId="0" xfId="42"/>
    <xf numFmtId="0" fontId="3" fillId="0" borderId="0" xfId="42" applyFill="1" applyBorder="1"/>
    <xf numFmtId="0" fontId="5" fillId="0" borderId="0" xfId="42" applyFont="1" applyFill="1" applyBorder="1"/>
    <xf numFmtId="9" fontId="14" fillId="0" borderId="0" xfId="3" applyFont="1" applyFill="1" applyBorder="1" applyAlignment="1">
      <alignment vertical="center"/>
    </xf>
    <xf numFmtId="0" fontId="12" fillId="0" borderId="0" xfId="42" applyFont="1" applyFill="1" applyBorder="1"/>
    <xf numFmtId="0" fontId="14" fillId="0" borderId="0" xfId="42" applyFont="1" applyFill="1" applyBorder="1" applyAlignment="1">
      <alignment vertical="center"/>
    </xf>
    <xf numFmtId="3" fontId="15" fillId="0" borderId="0" xfId="36" applyNumberFormat="1" applyFont="1" applyFill="1" applyBorder="1" applyAlignment="1">
      <alignment horizontal="left"/>
    </xf>
    <xf numFmtId="167" fontId="20" fillId="0" borderId="0" xfId="42" applyNumberFormat="1" applyFont="1" applyFill="1" applyBorder="1" applyAlignment="1">
      <alignment horizontal="right" vertical="center" indent="1"/>
    </xf>
    <xf numFmtId="0" fontId="22" fillId="0" borderId="0" xfId="42" applyFont="1" applyFill="1" applyBorder="1" applyAlignment="1">
      <alignment horizontal="left" vertical="center" wrapText="1" indent="1" readingOrder="1"/>
    </xf>
    <xf numFmtId="0" fontId="63" fillId="0" borderId="0" xfId="42" applyFont="1" applyFill="1" applyBorder="1"/>
    <xf numFmtId="0" fontId="65" fillId="0" borderId="0" xfId="42" applyFont="1" applyFill="1" applyBorder="1" applyAlignment="1">
      <alignment vertical="center"/>
    </xf>
    <xf numFmtId="0" fontId="22" fillId="0" borderId="0" xfId="42" applyFont="1" applyFill="1" applyBorder="1" applyAlignment="1">
      <alignment horizontal="center" vertical="center" wrapText="1" readingOrder="1"/>
    </xf>
    <xf numFmtId="0" fontId="22" fillId="0" borderId="0" xfId="42" applyFont="1" applyFill="1" applyBorder="1" applyAlignment="1">
      <alignment vertical="center" readingOrder="1"/>
    </xf>
    <xf numFmtId="9" fontId="22" fillId="0" borderId="0" xfId="3" applyFont="1" applyFill="1" applyBorder="1" applyAlignment="1">
      <alignment horizontal="center" vertical="center" wrapText="1" readingOrder="1"/>
    </xf>
    <xf numFmtId="9" fontId="22" fillId="0" borderId="0" xfId="3" applyFont="1" applyFill="1" applyBorder="1" applyAlignment="1">
      <alignment vertical="center" readingOrder="1"/>
    </xf>
    <xf numFmtId="0" fontId="22" fillId="0" borderId="0" xfId="42" applyFont="1" applyFill="1" applyBorder="1" applyAlignment="1">
      <alignment horizontal="left" vertical="center" wrapText="1" readingOrder="1"/>
    </xf>
    <xf numFmtId="0" fontId="6" fillId="0" borderId="0" xfId="42" applyFont="1" applyFill="1" applyBorder="1" applyAlignment="1">
      <alignment horizontal="left" vertical="center" wrapText="1" readingOrder="1"/>
    </xf>
    <xf numFmtId="0" fontId="6" fillId="0" borderId="0" xfId="42" applyFont="1" applyFill="1" applyBorder="1" applyAlignment="1">
      <alignment vertical="center" readingOrder="1"/>
    </xf>
    <xf numFmtId="0" fontId="22" fillId="0" borderId="0" xfId="42" applyFont="1" applyFill="1" applyBorder="1" applyAlignment="1">
      <alignment vertical="center" wrapText="1" readingOrder="1"/>
    </xf>
    <xf numFmtId="0" fontId="6" fillId="0" borderId="0" xfId="42" applyFont="1" applyFill="1" applyBorder="1" applyAlignment="1">
      <alignment horizontal="center" vertical="center" wrapText="1" readingOrder="1"/>
    </xf>
    <xf numFmtId="0" fontId="26" fillId="0" borderId="0" xfId="42" applyFont="1" applyFill="1" applyBorder="1" applyAlignment="1">
      <alignment horizontal="left" vertical="center" readingOrder="1"/>
    </xf>
    <xf numFmtId="167" fontId="28" fillId="0" borderId="0" xfId="52" applyNumberFormat="1" applyFont="1" applyAlignment="1">
      <alignment horizontal="center" vertical="center"/>
    </xf>
    <xf numFmtId="167" fontId="28" fillId="0" borderId="0" xfId="52" applyNumberFormat="1" applyFont="1" applyBorder="1" applyAlignment="1">
      <alignment horizontal="center" vertical="center"/>
    </xf>
    <xf numFmtId="175" fontId="28" fillId="0" borderId="0" xfId="52" applyNumberFormat="1" applyFont="1" applyFill="1" applyBorder="1" applyAlignment="1">
      <alignment horizontal="right" vertical="center" indent="1"/>
    </xf>
    <xf numFmtId="175" fontId="28" fillId="0" borderId="0" xfId="52" applyNumberFormat="1" applyFont="1" applyAlignment="1">
      <alignment horizontal="right" vertical="center" indent="1"/>
    </xf>
    <xf numFmtId="0" fontId="3" fillId="0" borderId="0" xfId="42" applyAlignment="1">
      <alignment horizontal="center"/>
    </xf>
    <xf numFmtId="0" fontId="40" fillId="0" borderId="0" xfId="19" applyFont="1" applyFill="1" applyBorder="1" applyAlignment="1">
      <alignment vertical="center"/>
    </xf>
    <xf numFmtId="0" fontId="3" fillId="0" borderId="0" xfId="19" applyFill="1"/>
    <xf numFmtId="0" fontId="9" fillId="0" borderId="0" xfId="19" applyFont="1" applyFill="1" applyBorder="1" applyAlignment="1">
      <alignment vertical="center"/>
    </xf>
    <xf numFmtId="177" fontId="9" fillId="0" borderId="0" xfId="19" applyNumberFormat="1" applyFont="1" applyFill="1" applyBorder="1" applyAlignment="1">
      <alignment vertical="center"/>
    </xf>
    <xf numFmtId="0" fontId="46" fillId="0" borderId="0" xfId="19" applyFont="1" applyAlignment="1">
      <alignment vertical="center"/>
    </xf>
    <xf numFmtId="0" fontId="18" fillId="0" borderId="0" xfId="61" applyFont="1" applyFill="1" applyAlignment="1">
      <alignment horizontal="right"/>
    </xf>
    <xf numFmtId="0" fontId="13" fillId="0" borderId="0" xfId="61" applyFont="1" applyFill="1"/>
    <xf numFmtId="0" fontId="28" fillId="0" borderId="0" xfId="61" applyFont="1" applyFill="1"/>
    <xf numFmtId="0" fontId="65" fillId="3" borderId="0" xfId="61" applyFont="1" applyFill="1"/>
    <xf numFmtId="2" fontId="62" fillId="0" borderId="0" xfId="61" applyNumberFormat="1" applyFont="1" applyFill="1" applyBorder="1" applyAlignment="1">
      <alignment horizontal="right" wrapText="1" indent="1" readingOrder="1"/>
    </xf>
    <xf numFmtId="0" fontId="36" fillId="0" borderId="0" xfId="61" applyFont="1" applyFill="1" applyBorder="1" applyAlignment="1">
      <alignment horizontal="left" vertical="center" wrapText="1" indent="1" readingOrder="1"/>
    </xf>
    <xf numFmtId="2" fontId="62" fillId="0" borderId="0" xfId="61" applyNumberFormat="1" applyFont="1" applyFill="1" applyBorder="1" applyAlignment="1">
      <alignment horizontal="center" wrapText="1"/>
    </xf>
    <xf numFmtId="0" fontId="22" fillId="0" borderId="18" xfId="61" applyFont="1" applyFill="1" applyBorder="1" applyAlignment="1">
      <alignment horizontal="center"/>
    </xf>
    <xf numFmtId="0" fontId="22" fillId="0" borderId="17" xfId="61" applyFont="1" applyFill="1" applyBorder="1" applyAlignment="1">
      <alignment horizontal="center"/>
    </xf>
    <xf numFmtId="0" fontId="22" fillId="0" borderId="17" xfId="61" applyFont="1" applyFill="1" applyBorder="1" applyAlignment="1">
      <alignment horizontal="left" vertical="center" wrapText="1" indent="1" readingOrder="1"/>
    </xf>
    <xf numFmtId="0" fontId="61" fillId="0" borderId="0" xfId="61" applyFont="1" applyFill="1"/>
    <xf numFmtId="0" fontId="18" fillId="0" borderId="0" xfId="61" applyFont="1" applyFill="1"/>
    <xf numFmtId="0" fontId="52" fillId="0" borderId="0" xfId="61" applyFont="1" applyFill="1" applyAlignment="1"/>
    <xf numFmtId="0" fontId="52" fillId="0" borderId="0" xfId="61" quotePrefix="1" applyFont="1" applyFill="1" applyAlignment="1"/>
    <xf numFmtId="0" fontId="52" fillId="0" borderId="0" xfId="61" applyFont="1" applyFill="1" applyBorder="1" applyAlignment="1"/>
    <xf numFmtId="0" fontId="52" fillId="0" borderId="3" xfId="61" applyFont="1" applyFill="1" applyBorder="1" applyAlignment="1"/>
    <xf numFmtId="0" fontId="20" fillId="0" borderId="3" xfId="61" applyFont="1" applyFill="1" applyBorder="1" applyAlignment="1">
      <alignment horizontal="center"/>
    </xf>
    <xf numFmtId="0" fontId="20" fillId="0" borderId="3" xfId="61" applyFont="1" applyFill="1" applyBorder="1" applyAlignment="1">
      <alignment horizontal="left" indent="1"/>
    </xf>
    <xf numFmtId="0" fontId="9" fillId="0" borderId="0" xfId="61" applyFont="1" applyFill="1" applyBorder="1"/>
    <xf numFmtId="0" fontId="88" fillId="0" borderId="0" xfId="61" applyFont="1" applyFill="1" applyAlignment="1"/>
    <xf numFmtId="0" fontId="20" fillId="0" borderId="0" xfId="61" applyFont="1" applyFill="1"/>
    <xf numFmtId="0" fontId="5" fillId="0" borderId="0" xfId="42" applyFont="1"/>
    <xf numFmtId="0" fontId="5" fillId="0" borderId="0" xfId="42" applyFont="1" applyAlignment="1">
      <alignment horizontal="center" vertical="top" wrapText="1"/>
    </xf>
    <xf numFmtId="0" fontId="5" fillId="0" borderId="0" xfId="42" applyFont="1" applyAlignment="1">
      <alignment horizontal="left" vertical="top"/>
    </xf>
    <xf numFmtId="0" fontId="5" fillId="0" borderId="0" xfId="42" applyFont="1" applyBorder="1"/>
    <xf numFmtId="0" fontId="5" fillId="0" borderId="0" xfId="42" applyFont="1" applyFill="1" applyBorder="1" applyAlignment="1">
      <alignment horizontal="center"/>
    </xf>
    <xf numFmtId="0" fontId="36" fillId="0" borderId="0" xfId="42" applyFont="1" applyBorder="1"/>
    <xf numFmtId="0" fontId="89" fillId="0" borderId="0" xfId="42" applyFont="1" applyBorder="1"/>
    <xf numFmtId="49" fontId="5" fillId="0" borderId="0" xfId="42" applyNumberFormat="1" applyFont="1" applyAlignment="1">
      <alignment vertical="center"/>
    </xf>
    <xf numFmtId="0" fontId="5" fillId="0" borderId="0" xfId="42" applyFont="1" applyAlignment="1">
      <alignment vertical="center"/>
    </xf>
    <xf numFmtId="0" fontId="36" fillId="0" borderId="0" xfId="42" applyFont="1" applyFill="1" applyBorder="1"/>
    <xf numFmtId="0" fontId="15" fillId="0" borderId="0" xfId="42" applyFont="1"/>
    <xf numFmtId="0" fontId="0" fillId="0" borderId="0" xfId="0" applyFill="1"/>
    <xf numFmtId="0" fontId="0" fillId="0" borderId="0" xfId="0" applyAlignment="1">
      <alignment horizontal="right"/>
    </xf>
    <xf numFmtId="3" fontId="6" fillId="5" borderId="0" xfId="13" applyNumberFormat="1" applyFont="1" applyFill="1" applyBorder="1" applyAlignment="1">
      <alignment horizontal="right"/>
    </xf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6" fillId="5" borderId="0" xfId="12" applyNumberFormat="1" applyFont="1" applyFill="1" applyBorder="1" applyAlignment="1"/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7" applyFont="1"/>
    <xf numFmtId="0" fontId="6" fillId="0" borderId="0" xfId="67" applyFont="1" applyBorder="1"/>
    <xf numFmtId="3" fontId="20" fillId="2" borderId="0" xfId="67" applyNumberFormat="1" applyFont="1" applyFill="1" applyAlignment="1">
      <alignment horizontal="right" vertical="center" indent="1"/>
    </xf>
    <xf numFmtId="0" fontId="20" fillId="2" borderId="0" xfId="67" applyFont="1" applyFill="1" applyAlignment="1">
      <alignment horizontal="right" vertical="center" indent="1"/>
    </xf>
    <xf numFmtId="0" fontId="20" fillId="2" borderId="0" xfId="67" applyFont="1" applyFill="1" applyBorder="1" applyAlignment="1">
      <alignment horizontal="left" indent="1"/>
    </xf>
    <xf numFmtId="1" fontId="6" fillId="0" borderId="0" xfId="67" applyNumberFormat="1" applyFont="1" applyFill="1" applyAlignment="1">
      <alignment horizontal="right" vertical="center" indent="1"/>
    </xf>
    <xf numFmtId="1" fontId="20" fillId="2" borderId="0" xfId="67" applyNumberFormat="1" applyFont="1" applyFill="1" applyAlignment="1">
      <alignment horizontal="right" vertical="center" indent="1"/>
    </xf>
    <xf numFmtId="0" fontId="20" fillId="2" borderId="0" xfId="67" applyFont="1" applyFill="1" applyAlignment="1">
      <alignment horizontal="left"/>
    </xf>
    <xf numFmtId="0" fontId="40" fillId="0" borderId="4" xfId="67" applyFont="1" applyBorder="1"/>
    <xf numFmtId="3" fontId="6" fillId="0" borderId="0" xfId="67" applyNumberFormat="1" applyFont="1"/>
    <xf numFmtId="1" fontId="20" fillId="2" borderId="0" xfId="67" applyNumberFormat="1" applyFont="1" applyFill="1" applyBorder="1" applyAlignment="1">
      <alignment horizontal="right" vertical="center" indent="1"/>
    </xf>
    <xf numFmtId="0" fontId="20" fillId="0" borderId="0" xfId="67" applyFont="1" applyFill="1" applyBorder="1" applyAlignment="1">
      <alignment horizontal="right" vertical="center" indent="1"/>
    </xf>
    <xf numFmtId="0" fontId="20" fillId="0" borderId="0" xfId="67" applyFont="1" applyFill="1" applyBorder="1" applyAlignment="1">
      <alignment horizontal="left" vertical="center" indent="1"/>
    </xf>
    <xf numFmtId="1" fontId="9" fillId="2" borderId="0" xfId="67" applyNumberFormat="1" applyFont="1" applyFill="1" applyBorder="1" applyAlignment="1">
      <alignment horizontal="right" vertical="center" indent="1"/>
    </xf>
    <xf numFmtId="1" fontId="9" fillId="2" borderId="0" xfId="67" applyNumberFormat="1" applyFont="1" applyFill="1" applyBorder="1" applyAlignment="1">
      <alignment horizontal="right" indent="1"/>
    </xf>
    <xf numFmtId="0" fontId="20" fillId="0" borderId="0" xfId="67" applyFont="1" applyFill="1" applyBorder="1" applyAlignment="1">
      <alignment horizontal="left" vertical="center" wrapText="1"/>
    </xf>
    <xf numFmtId="0" fontId="15" fillId="0" borderId="0" xfId="67" applyFont="1" applyFill="1" applyBorder="1"/>
    <xf numFmtId="3" fontId="20" fillId="2" borderId="0" xfId="67" applyNumberFormat="1" applyFont="1" applyFill="1" applyAlignment="1">
      <alignment horizontal="right" indent="1"/>
    </xf>
    <xf numFmtId="1" fontId="20" fillId="2" borderId="0" xfId="67" applyNumberFormat="1" applyFont="1" applyFill="1" applyAlignment="1">
      <alignment horizontal="right" indent="1"/>
    </xf>
    <xf numFmtId="0" fontId="20" fillId="0" borderId="0" xfId="67" applyFont="1" applyFill="1" applyBorder="1" applyAlignment="1">
      <alignment horizontal="center" vertical="center"/>
    </xf>
    <xf numFmtId="0" fontId="47" fillId="0" borderId="0" xfId="67" applyFont="1" applyFill="1" applyBorder="1"/>
    <xf numFmtId="0" fontId="47" fillId="0" borderId="0" xfId="67" applyFont="1" applyFill="1"/>
    <xf numFmtId="0" fontId="48" fillId="0" borderId="0" xfId="67" applyFont="1" applyFill="1" applyBorder="1" applyAlignment="1">
      <alignment horizontal="right" vertical="center" indent="1"/>
    </xf>
    <xf numFmtId="0" fontId="47" fillId="0" borderId="0" xfId="67" applyFont="1" applyFill="1" applyBorder="1" applyAlignment="1">
      <alignment horizontal="right" vertical="center" indent="1"/>
    </xf>
    <xf numFmtId="10" fontId="47" fillId="0" borderId="0" xfId="67" applyNumberFormat="1" applyFont="1" applyFill="1"/>
    <xf numFmtId="0" fontId="49" fillId="0" borderId="0" xfId="67" applyFont="1" applyFill="1" applyBorder="1" applyAlignment="1">
      <alignment horizontal="center" vertical="center"/>
    </xf>
    <xf numFmtId="0" fontId="25" fillId="0" borderId="0" xfId="67" applyFont="1"/>
    <xf numFmtId="0" fontId="15" fillId="0" borderId="0" xfId="67" applyFont="1"/>
    <xf numFmtId="0" fontId="15" fillId="0" borderId="0" xfId="67" applyFont="1" applyBorder="1"/>
    <xf numFmtId="0" fontId="25" fillId="0" borderId="0" xfId="0" applyFont="1"/>
    <xf numFmtId="0" fontId="25" fillId="3" borderId="0" xfId="0" applyFont="1" applyFill="1"/>
    <xf numFmtId="0" fontId="6" fillId="3" borderId="10" xfId="5" applyFont="1" applyFill="1" applyBorder="1" applyAlignment="1">
      <alignment horizontal="left" vertical="center" indent="1"/>
    </xf>
    <xf numFmtId="3" fontId="6" fillId="3" borderId="0" xfId="5" applyNumberFormat="1" applyFont="1" applyFill="1" applyBorder="1" applyAlignment="1" applyProtection="1">
      <alignment horizontal="right" vertical="center"/>
      <protection locked="0"/>
    </xf>
    <xf numFmtId="0" fontId="9" fillId="3" borderId="17" xfId="0" applyFont="1" applyFill="1" applyBorder="1" applyAlignment="1">
      <alignment horizontal="right" vertical="center" wrapText="1" readingOrder="1"/>
    </xf>
    <xf numFmtId="0" fontId="22" fillId="3" borderId="17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16" fontId="9" fillId="3" borderId="0" xfId="5" quotePrefix="1" applyNumberFormat="1" applyFont="1" applyFill="1" applyBorder="1" applyAlignment="1" applyProtection="1">
      <alignment horizontal="right" indent="1"/>
      <protection locked="0"/>
    </xf>
    <xf numFmtId="0" fontId="9" fillId="3" borderId="3" xfId="5" applyFont="1" applyFill="1" applyBorder="1" applyAlignment="1">
      <alignment horizontal="left" vertical="top" indent="1"/>
    </xf>
    <xf numFmtId="0" fontId="6" fillId="3" borderId="0" xfId="5" applyFont="1" applyFill="1" applyBorder="1" applyAlignment="1">
      <alignment horizontal="left" indent="1"/>
    </xf>
    <xf numFmtId="0" fontId="6" fillId="3" borderId="0" xfId="5" applyFont="1" applyFill="1" applyBorder="1" applyAlignment="1">
      <alignment horizontal="left" vertical="top" indent="1"/>
    </xf>
    <xf numFmtId="0" fontId="28" fillId="3" borderId="0" xfId="0" applyFont="1" applyFill="1" applyAlignment="1">
      <alignment vertical="center"/>
    </xf>
    <xf numFmtId="0" fontId="28" fillId="3" borderId="0" xfId="0" applyFont="1" applyFill="1"/>
    <xf numFmtId="0" fontId="6" fillId="3" borderId="1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horizontal="left" vertical="center" wrapText="1" indent="1" readingOrder="1"/>
    </xf>
    <xf numFmtId="0" fontId="9" fillId="5" borderId="0" xfId="0" applyFont="1" applyFill="1" applyBorder="1" applyAlignment="1">
      <alignment horizontal="left" vertical="center" wrapText="1" indent="1" readingOrder="1"/>
    </xf>
    <xf numFmtId="0" fontId="67" fillId="3" borderId="0" xfId="0" applyFont="1" applyFill="1" applyBorder="1" applyAlignment="1">
      <alignment horizontal="left" vertical="center" wrapText="1" indent="1" readingOrder="1"/>
    </xf>
    <xf numFmtId="0" fontId="22" fillId="3" borderId="17" xfId="0" applyFont="1" applyFill="1" applyBorder="1" applyAlignment="1">
      <alignment horizontal="right" vertical="center" wrapText="1" readingOrder="1"/>
    </xf>
    <xf numFmtId="0" fontId="22" fillId="3" borderId="17" xfId="0" applyFont="1" applyFill="1" applyBorder="1" applyAlignment="1">
      <alignment horizontal="right" vertical="center" wrapText="1"/>
    </xf>
    <xf numFmtId="0" fontId="22" fillId="3" borderId="17" xfId="0" applyFont="1" applyFill="1" applyBorder="1" applyAlignment="1" applyProtection="1">
      <alignment horizontal="right" vertical="center" wrapText="1"/>
      <protection locked="0"/>
    </xf>
    <xf numFmtId="0" fontId="15" fillId="3" borderId="0" xfId="0" applyFont="1" applyFill="1" applyAlignment="1">
      <alignment vertical="center"/>
    </xf>
    <xf numFmtId="0" fontId="70" fillId="3" borderId="0" xfId="0" applyFont="1" applyFill="1" applyAlignment="1">
      <alignment vertical="center"/>
    </xf>
    <xf numFmtId="0" fontId="70" fillId="3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left" vertical="center" wrapText="1" indent="1" readingOrder="1"/>
    </xf>
    <xf numFmtId="9" fontId="6" fillId="3" borderId="10" xfId="0" applyNumberFormat="1" applyFont="1" applyFill="1" applyBorder="1" applyAlignment="1">
      <alignment vertical="center" wrapText="1" readingOrder="1"/>
    </xf>
    <xf numFmtId="9" fontId="6" fillId="3" borderId="0" xfId="0" applyNumberFormat="1" applyFont="1" applyFill="1" applyBorder="1" applyAlignment="1">
      <alignment vertical="center" wrapText="1" readingOrder="1"/>
    </xf>
    <xf numFmtId="9" fontId="9" fillId="3" borderId="0" xfId="0" applyNumberFormat="1" applyFont="1" applyFill="1" applyBorder="1" applyAlignment="1">
      <alignment vertical="center" wrapText="1" readingOrder="1"/>
    </xf>
    <xf numFmtId="0" fontId="9" fillId="3" borderId="0" xfId="0" applyFont="1" applyFill="1" applyBorder="1" applyAlignment="1">
      <alignment horizontal="left" vertical="center" wrapText="1" indent="1" readingOrder="1"/>
    </xf>
    <xf numFmtId="0" fontId="9" fillId="3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vertical="center" wrapText="1" readingOrder="1"/>
    </xf>
    <xf numFmtId="9" fontId="9" fillId="3" borderId="0" xfId="65" applyNumberFormat="1" applyFont="1" applyFill="1" applyBorder="1" applyAlignment="1">
      <alignment vertical="center" wrapText="1" readingOrder="1"/>
    </xf>
    <xf numFmtId="0" fontId="9" fillId="3" borderId="0" xfId="65" applyFont="1" applyFill="1" applyBorder="1" applyAlignment="1">
      <alignment horizontal="left" vertical="center" wrapText="1" indent="1" readingOrder="1"/>
    </xf>
    <xf numFmtId="0" fontId="6" fillId="0" borderId="0" xfId="0" applyFont="1" applyFill="1" applyBorder="1" applyAlignment="1">
      <alignment vertical="center" wrapText="1" readingOrder="1"/>
    </xf>
    <xf numFmtId="0" fontId="22" fillId="3" borderId="19" xfId="0" applyFont="1" applyFill="1" applyBorder="1" applyAlignment="1">
      <alignment horizontal="left" vertical="center" wrapText="1" indent="1" readingOrder="1"/>
    </xf>
    <xf numFmtId="0" fontId="25" fillId="3" borderId="0" xfId="0" applyFont="1" applyFill="1" applyAlignment="1">
      <alignment vertical="center"/>
    </xf>
    <xf numFmtId="0" fontId="15" fillId="3" borderId="0" xfId="0" applyFont="1" applyFill="1"/>
    <xf numFmtId="0" fontId="25" fillId="3" borderId="0" xfId="0" applyFont="1" applyFill="1" applyProtection="1">
      <protection locked="0"/>
    </xf>
    <xf numFmtId="3" fontId="20" fillId="5" borderId="23" xfId="0" applyNumberFormat="1" applyFont="1" applyFill="1" applyBorder="1" applyAlignment="1">
      <alignment vertical="center"/>
    </xf>
    <xf numFmtId="0" fontId="9" fillId="5" borderId="23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3" fontId="9" fillId="3" borderId="0" xfId="5" applyNumberFormat="1" applyFont="1" applyFill="1" applyBorder="1" applyAlignment="1" applyProtection="1">
      <alignment horizontal="right" vertical="center"/>
      <protection locked="0"/>
    </xf>
    <xf numFmtId="3" fontId="9" fillId="3" borderId="0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Border="1" applyAlignment="1">
      <alignment horizontal="left" vertical="top" indent="1"/>
    </xf>
    <xf numFmtId="0" fontId="6" fillId="3" borderId="0" xfId="5" quotePrefix="1" applyFont="1" applyFill="1" applyBorder="1" applyAlignment="1">
      <alignment horizontal="left" vertical="top" indent="1"/>
    </xf>
    <xf numFmtId="0" fontId="67" fillId="0" borderId="0" xfId="5" applyFont="1" applyFill="1" applyBorder="1" applyAlignment="1" applyProtection="1">
      <alignment horizontal="left" vertical="top" indent="1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/>
    <xf numFmtId="0" fontId="9" fillId="3" borderId="0" xfId="5" applyFont="1" applyFill="1">
      <alignment vertical="top"/>
    </xf>
    <xf numFmtId="0" fontId="28" fillId="3" borderId="0" xfId="0" applyFont="1" applyFill="1" applyAlignment="1"/>
    <xf numFmtId="3" fontId="6" fillId="3" borderId="0" xfId="0" applyNumberFormat="1" applyFont="1" applyFill="1" applyAlignment="1">
      <alignment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5" fillId="3" borderId="0" xfId="0" applyFont="1" applyFill="1" applyBorder="1"/>
    <xf numFmtId="0" fontId="25" fillId="3" borderId="0" xfId="0" applyFont="1" applyFill="1" applyAlignment="1">
      <alignment horizontal="right"/>
    </xf>
    <xf numFmtId="0" fontId="20" fillId="3" borderId="0" xfId="0" applyFont="1" applyFill="1"/>
    <xf numFmtId="0" fontId="55" fillId="3" borderId="0" xfId="0" applyFont="1" applyFill="1"/>
    <xf numFmtId="0" fontId="55" fillId="3" borderId="0" xfId="0" applyFont="1" applyFill="1" applyBorder="1"/>
    <xf numFmtId="173" fontId="55" fillId="3" borderId="0" xfId="0" applyNumberFormat="1" applyFont="1" applyFill="1" applyBorder="1" applyAlignment="1"/>
    <xf numFmtId="166" fontId="6" fillId="3" borderId="10" xfId="5" applyNumberFormat="1" applyFont="1" applyFill="1" applyBorder="1" applyAlignment="1">
      <alignment horizontal="right" vertical="center"/>
    </xf>
    <xf numFmtId="0" fontId="25" fillId="3" borderId="0" xfId="0" applyFont="1" applyFill="1" applyBorder="1" applyAlignment="1">
      <alignment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3" fontId="6" fillId="3" borderId="0" xfId="5" applyNumberFormat="1" applyFont="1" applyFill="1" applyBorder="1" applyAlignment="1" applyProtection="1">
      <alignment horizontal="center" vertical="center"/>
      <protection locked="0"/>
    </xf>
    <xf numFmtId="166" fontId="6" fillId="3" borderId="0" xfId="5" applyNumberFormat="1" applyFont="1" applyFill="1" applyBorder="1" applyAlignment="1" applyProtection="1">
      <alignment horizontal="center"/>
      <protection locked="0"/>
    </xf>
    <xf numFmtId="173" fontId="6" fillId="3" borderId="0" xfId="0" applyNumberFormat="1" applyFont="1" applyFill="1" applyBorder="1" applyAlignment="1" applyProtection="1">
      <protection locked="0"/>
    </xf>
    <xf numFmtId="173" fontId="6" fillId="3" borderId="10" xfId="0" applyNumberFormat="1" applyFont="1" applyFill="1" applyBorder="1" applyAlignment="1">
      <alignment vertical="center"/>
    </xf>
    <xf numFmtId="173" fontId="6" fillId="3" borderId="10" xfId="0" applyNumberFormat="1" applyFont="1" applyFill="1" applyBorder="1" applyAlignment="1" applyProtection="1">
      <alignment vertical="center"/>
      <protection locked="0"/>
    </xf>
    <xf numFmtId="0" fontId="6" fillId="3" borderId="10" xfId="5" applyFont="1" applyFill="1" applyBorder="1" applyAlignment="1">
      <alignment horizontal="left" vertical="center"/>
    </xf>
    <xf numFmtId="173" fontId="6" fillId="3" borderId="0" xfId="0" applyNumberFormat="1" applyFont="1" applyFill="1" applyBorder="1" applyAlignment="1">
      <alignment vertical="center"/>
    </xf>
    <xf numFmtId="173" fontId="6" fillId="3" borderId="0" xfId="0" applyNumberFormat="1" applyFont="1" applyFill="1" applyBorder="1" applyAlignment="1" applyProtection="1">
      <alignment vertical="center"/>
      <protection locked="0"/>
    </xf>
    <xf numFmtId="0" fontId="6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9" fillId="3" borderId="0" xfId="5" applyNumberFormat="1" applyFont="1" applyFill="1" applyBorder="1" applyAlignment="1">
      <alignment horizontal="right"/>
    </xf>
    <xf numFmtId="16" fontId="9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>
      <alignment horizontal="right"/>
    </xf>
    <xf numFmtId="0" fontId="0" fillId="3" borderId="0" xfId="0" applyFill="1" applyProtection="1">
      <protection locked="0"/>
    </xf>
    <xf numFmtId="173" fontId="33" fillId="3" borderId="0" xfId="0" applyNumberFormat="1" applyFont="1" applyFill="1"/>
    <xf numFmtId="173" fontId="6" fillId="3" borderId="0" xfId="49" applyNumberFormat="1" applyFont="1" applyFill="1" applyAlignment="1">
      <alignment vertical="center"/>
    </xf>
    <xf numFmtId="173" fontId="6" fillId="3" borderId="0" xfId="49" applyNumberFormat="1" applyFont="1" applyFill="1" applyAlignment="1" applyProtection="1">
      <alignment vertical="center"/>
      <protection locked="0"/>
    </xf>
    <xf numFmtId="173" fontId="6" fillId="3" borderId="10" xfId="49" applyNumberFormat="1" applyFont="1" applyFill="1" applyBorder="1" applyAlignment="1">
      <alignment vertical="center"/>
    </xf>
    <xf numFmtId="173" fontId="6" fillId="3" borderId="10" xfId="49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3" fontId="6" fillId="3" borderId="10" xfId="49" applyNumberFormat="1" applyFont="1" applyFill="1" applyBorder="1" applyAlignment="1">
      <alignment horizontal="right"/>
    </xf>
    <xf numFmtId="173" fontId="6" fillId="3" borderId="10" xfId="49" applyNumberFormat="1" applyFont="1" applyFill="1" applyBorder="1" applyAlignment="1" applyProtection="1">
      <alignment horizontal="right"/>
      <protection locked="0"/>
    </xf>
    <xf numFmtId="173" fontId="6" fillId="3" borderId="0" xfId="49" applyNumberFormat="1" applyFont="1" applyFill="1" applyAlignment="1">
      <alignment horizontal="right"/>
    </xf>
    <xf numFmtId="173" fontId="6" fillId="3" borderId="0" xfId="49" applyNumberFormat="1" applyFont="1" applyFill="1" applyAlignment="1" applyProtection="1">
      <alignment horizontal="right"/>
      <protection locked="0"/>
    </xf>
    <xf numFmtId="172" fontId="6" fillId="3" borderId="0" xfId="49" applyNumberFormat="1" applyFont="1" applyFill="1" applyAlignment="1">
      <alignment horizontal="right"/>
    </xf>
    <xf numFmtId="172" fontId="6" fillId="3" borderId="0" xfId="49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2" fillId="3" borderId="17" xfId="0" applyFont="1" applyFill="1" applyBorder="1" applyAlignment="1">
      <alignment horizontal="right" wrapText="1"/>
    </xf>
    <xf numFmtId="0" fontId="22" fillId="3" borderId="17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6" fontId="25" fillId="0" borderId="0" xfId="0" applyNumberFormat="1" applyFont="1"/>
    <xf numFmtId="166" fontId="25" fillId="3" borderId="0" xfId="0" applyNumberFormat="1" applyFont="1" applyFill="1"/>
    <xf numFmtId="0" fontId="28" fillId="3" borderId="0" xfId="0" applyFont="1" applyFill="1" applyAlignment="1">
      <alignment horizontal="left"/>
    </xf>
    <xf numFmtId="166" fontId="0" fillId="0" borderId="0" xfId="0" applyNumberFormat="1"/>
    <xf numFmtId="166" fontId="9" fillId="3" borderId="3" xfId="5" applyNumberFormat="1" applyFont="1" applyFill="1" applyBorder="1" applyAlignment="1">
      <alignment horizontal="right" wrapText="1"/>
    </xf>
    <xf numFmtId="3" fontId="20" fillId="5" borderId="0" xfId="0" applyNumberFormat="1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left" vertical="center" readingOrder="1"/>
    </xf>
    <xf numFmtId="0" fontId="25" fillId="3" borderId="0" xfId="0" applyFont="1" applyFill="1" applyAlignment="1">
      <alignment readingOrder="1"/>
    </xf>
    <xf numFmtId="0" fontId="6" fillId="3" borderId="0" xfId="0" applyFont="1" applyFill="1" applyBorder="1" applyAlignment="1">
      <alignment horizontal="left" vertical="center" readingOrder="1"/>
    </xf>
    <xf numFmtId="3" fontId="20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left" vertical="center" readingOrder="1"/>
    </xf>
    <xf numFmtId="3" fontId="20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 readingOrder="1"/>
    </xf>
    <xf numFmtId="0" fontId="9" fillId="3" borderId="0" xfId="0" applyFont="1" applyFill="1" applyBorder="1" applyAlignment="1" applyProtection="1">
      <alignment horizontal="left" vertical="center" readingOrder="1"/>
      <protection locked="0"/>
    </xf>
    <xf numFmtId="0" fontId="6" fillId="3" borderId="0" xfId="0" applyFont="1" applyFill="1" applyBorder="1" applyAlignment="1" applyProtection="1">
      <alignment horizontal="left" vertical="center" indent="1" readingOrder="1"/>
      <protection locked="0"/>
    </xf>
    <xf numFmtId="3" fontId="20" fillId="5" borderId="0" xfId="0" applyNumberFormat="1" applyFont="1" applyFill="1" applyBorder="1" applyAlignment="1">
      <alignment horizontal="right"/>
    </xf>
    <xf numFmtId="0" fontId="22" fillId="3" borderId="19" xfId="0" applyFont="1" applyFill="1" applyBorder="1" applyAlignment="1">
      <alignment horizontal="left" vertical="center" readingOrder="1"/>
    </xf>
    <xf numFmtId="0" fontId="25" fillId="3" borderId="0" xfId="0" applyFont="1" applyFill="1" applyAlignment="1"/>
    <xf numFmtId="0" fontId="25" fillId="3" borderId="0" xfId="0" applyFont="1" applyFill="1" applyAlignment="1">
      <alignment horizontal="right" vertical="center"/>
    </xf>
    <xf numFmtId="0" fontId="93" fillId="3" borderId="0" xfId="0" applyFont="1" applyFill="1"/>
    <xf numFmtId="3" fontId="6" fillId="3" borderId="0" xfId="5" applyNumberFormat="1" applyFont="1" applyFill="1" applyBorder="1" applyAlignment="1">
      <alignment horizontal="right" vertical="center"/>
    </xf>
    <xf numFmtId="0" fontId="9" fillId="3" borderId="0" xfId="5" applyFont="1" applyFill="1" applyBorder="1" applyAlignment="1">
      <alignment horizontal="left" indent="1"/>
    </xf>
    <xf numFmtId="173" fontId="6" fillId="3" borderId="10" xfId="0" applyNumberFormat="1" applyFont="1" applyFill="1" applyBorder="1" applyAlignment="1"/>
    <xf numFmtId="173" fontId="6" fillId="3" borderId="10" xfId="0" applyNumberFormat="1" applyFont="1" applyFill="1" applyBorder="1" applyAlignment="1" applyProtection="1">
      <protection locked="0"/>
    </xf>
    <xf numFmtId="0" fontId="6" fillId="3" borderId="10" xfId="5" applyFont="1" applyFill="1" applyBorder="1" applyAlignment="1">
      <alignment horizontal="left" vertical="top" indent="1"/>
    </xf>
    <xf numFmtId="173" fontId="6" fillId="3" borderId="0" xfId="0" applyNumberFormat="1" applyFont="1" applyFill="1" applyBorder="1" applyAlignment="1"/>
    <xf numFmtId="0" fontId="33" fillId="3" borderId="0" xfId="5" applyFont="1" applyFill="1" applyBorder="1" applyAlignment="1">
      <alignment horizontal="left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5" fillId="0" borderId="0" xfId="0" applyFont="1" applyFill="1" applyBorder="1"/>
    <xf numFmtId="0" fontId="26" fillId="0" borderId="0" xfId="0" applyFont="1" applyFill="1" applyBorder="1"/>
    <xf numFmtId="0" fontId="25" fillId="3" borderId="0" xfId="0" applyFont="1" applyFill="1" applyAlignment="1">
      <alignment horizontal="left" indent="1"/>
    </xf>
    <xf numFmtId="167" fontId="6" fillId="3" borderId="10" xfId="5" applyNumberFormat="1" applyFont="1" applyFill="1" applyBorder="1" applyAlignment="1">
      <alignment horizontal="right"/>
    </xf>
    <xf numFmtId="167" fontId="6" fillId="3" borderId="1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>
      <alignment horizontal="left" indent="1"/>
    </xf>
    <xf numFmtId="3" fontId="9" fillId="3" borderId="0" xfId="5" applyNumberFormat="1" applyFont="1" applyFill="1" applyBorder="1" applyAlignment="1">
      <alignment horizontal="right"/>
    </xf>
    <xf numFmtId="166" fontId="8" fillId="3" borderId="0" xfId="0" applyNumberFormat="1" applyFont="1" applyFill="1"/>
    <xf numFmtId="167" fontId="6" fillId="3" borderId="0" xfId="5" applyNumberFormat="1" applyFont="1" applyFill="1" applyBorder="1" applyAlignment="1" applyProtection="1">
      <alignment horizontal="center" vertical="center"/>
      <protection locked="0"/>
    </xf>
    <xf numFmtId="0" fontId="22" fillId="3" borderId="3" xfId="5" applyFont="1" applyFill="1" applyBorder="1" applyAlignment="1">
      <alignment horizontal="center"/>
    </xf>
    <xf numFmtId="3" fontId="22" fillId="3" borderId="3" xfId="5" applyNumberFormat="1" applyFont="1" applyFill="1" applyBorder="1" applyAlignment="1">
      <alignment horizontal="center"/>
    </xf>
    <xf numFmtId="0" fontId="9" fillId="3" borderId="0" xfId="5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/>
    </xf>
    <xf numFmtId="0" fontId="67" fillId="0" borderId="0" xfId="5" applyFont="1" applyFill="1" applyBorder="1" applyAlignment="1" applyProtection="1">
      <alignment horizontal="left" vertical="center"/>
      <protection locked="0"/>
    </xf>
    <xf numFmtId="167" fontId="25" fillId="3" borderId="0" xfId="0" applyNumberFormat="1" applyFont="1" applyFill="1" applyAlignment="1"/>
    <xf numFmtId="167" fontId="28" fillId="3" borderId="0" xfId="0" applyNumberFormat="1" applyFont="1" applyFill="1" applyAlignment="1"/>
    <xf numFmtId="166" fontId="6" fillId="3" borderId="0" xfId="5" applyNumberFormat="1" applyFont="1" applyFill="1" applyBorder="1" applyAlignment="1" applyProtection="1">
      <alignment horizontal="right" vertical="center"/>
      <protection locked="0"/>
    </xf>
    <xf numFmtId="166" fontId="0" fillId="0" borderId="0" xfId="0" applyNumberFormat="1" applyAlignment="1"/>
    <xf numFmtId="0" fontId="67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center" wrapText="1"/>
    </xf>
    <xf numFmtId="0" fontId="36" fillId="3" borderId="18" xfId="61" applyFont="1" applyFill="1" applyBorder="1" applyAlignment="1">
      <alignment horizontal="center"/>
    </xf>
    <xf numFmtId="0" fontId="0" fillId="0" borderId="0" xfId="0" quotePrefix="1"/>
    <xf numFmtId="0" fontId="8" fillId="0" borderId="0" xfId="0" applyFont="1"/>
    <xf numFmtId="0" fontId="94" fillId="0" borderId="0" xfId="0" applyFont="1" applyFill="1" applyAlignment="1"/>
    <xf numFmtId="3" fontId="6" fillId="0" borderId="0" xfId="33" applyNumberFormat="1" applyFont="1" applyFill="1" applyAlignment="1">
      <alignment horizontal="right"/>
    </xf>
    <xf numFmtId="3" fontId="6" fillId="0" borderId="0" xfId="33" applyNumberFormat="1" applyFont="1" applyFill="1"/>
    <xf numFmtId="3" fontId="6" fillId="0" borderId="26" xfId="5" applyNumberFormat="1" applyFont="1" applyFill="1" applyBorder="1" applyAlignment="1" applyProtection="1">
      <alignment horizontal="left"/>
      <protection locked="0"/>
    </xf>
    <xf numFmtId="3" fontId="6" fillId="0" borderId="26" xfId="5" applyNumberFormat="1" applyFont="1" applyFill="1" applyBorder="1" applyAlignment="1" applyProtection="1">
      <alignment horizontal="right"/>
      <protection locked="0"/>
    </xf>
    <xf numFmtId="3" fontId="9" fillId="0" borderId="26" xfId="5" applyNumberFormat="1" applyFont="1" applyFill="1" applyBorder="1" applyAlignment="1" applyProtection="1">
      <alignment horizontal="right"/>
      <protection locked="0"/>
    </xf>
    <xf numFmtId="3" fontId="9" fillId="0" borderId="26" xfId="38" applyNumberFormat="1" applyFont="1" applyFill="1" applyBorder="1" applyAlignment="1" applyProtection="1">
      <alignment horizontal="left" wrapText="1"/>
      <protection locked="0"/>
    </xf>
    <xf numFmtId="3" fontId="0" fillId="0" borderId="0" xfId="0" applyNumberFormat="1"/>
    <xf numFmtId="0" fontId="4" fillId="0" borderId="0" xfId="0" applyFont="1"/>
    <xf numFmtId="0" fontId="25" fillId="0" borderId="0" xfId="27" applyFont="1" applyFill="1" applyBorder="1" applyAlignment="1">
      <alignment vertical="center"/>
    </xf>
    <xf numFmtId="167" fontId="25" fillId="0" borderId="0" xfId="27" applyNumberFormat="1" applyFont="1" applyFill="1" applyBorder="1" applyAlignment="1">
      <alignment vertical="center"/>
    </xf>
    <xf numFmtId="0" fontId="20" fillId="2" borderId="0" xfId="27" applyFont="1" applyFill="1" applyAlignment="1">
      <alignment horizontal="left" vertical="center" wrapText="1" indent="1"/>
    </xf>
    <xf numFmtId="167" fontId="83" fillId="0" borderId="0" xfId="27" applyNumberFormat="1" applyFont="1" applyAlignment="1">
      <alignment horizontal="center" vertical="center"/>
    </xf>
    <xf numFmtId="0" fontId="36" fillId="0" borderId="4" xfId="27" applyFont="1" applyFill="1" applyBorder="1" applyAlignment="1">
      <alignment horizontal="left" vertical="center" wrapText="1" indent="1"/>
    </xf>
    <xf numFmtId="177" fontId="25" fillId="0" borderId="0" xfId="27" applyNumberFormat="1" applyFont="1" applyFill="1" applyBorder="1" applyAlignment="1">
      <alignment vertical="center"/>
    </xf>
    <xf numFmtId="166" fontId="20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3" fillId="0" borderId="0" xfId="27" applyFill="1" applyBorder="1"/>
    <xf numFmtId="167" fontId="20" fillId="0" borderId="0" xfId="27" applyNumberFormat="1" applyFont="1" applyFill="1" applyBorder="1" applyAlignment="1">
      <alignment horizontal="right" vertical="center" indent="1"/>
    </xf>
    <xf numFmtId="0" fontId="22" fillId="0" borderId="17" xfId="27" applyFont="1" applyFill="1" applyBorder="1" applyAlignment="1">
      <alignment horizontal="left" vertical="center" wrapText="1" indent="1" readingOrder="1"/>
    </xf>
    <xf numFmtId="167" fontId="28" fillId="0" borderId="0" xfId="27" applyNumberFormat="1" applyFont="1" applyAlignment="1">
      <alignment horizontal="center"/>
    </xf>
    <xf numFmtId="0" fontId="22" fillId="0" borderId="17" xfId="27" applyFont="1" applyFill="1" applyBorder="1" applyAlignment="1">
      <alignment horizontal="center" vertical="center" wrapText="1" readingOrder="1"/>
    </xf>
    <xf numFmtId="0" fontId="63" fillId="0" borderId="0" xfId="27" applyFont="1"/>
    <xf numFmtId="0" fontId="63" fillId="0" borderId="0" xfId="27" applyFont="1" applyAlignment="1">
      <alignment vertical="center"/>
    </xf>
    <xf numFmtId="0" fontId="25" fillId="0" borderId="0" xfId="27" applyFont="1" applyAlignment="1">
      <alignment vertical="center"/>
    </xf>
    <xf numFmtId="0" fontId="20" fillId="0" borderId="0" xfId="27" applyFont="1" applyAlignment="1">
      <alignment vertical="center"/>
    </xf>
    <xf numFmtId="167" fontId="25" fillId="0" borderId="0" xfId="27" applyNumberFormat="1" applyFont="1" applyFill="1" applyBorder="1" applyAlignment="1">
      <alignment horizontal="right" vertical="center" indent="1"/>
    </xf>
    <xf numFmtId="3" fontId="25" fillId="0" borderId="0" xfId="27" applyNumberFormat="1" applyFont="1"/>
    <xf numFmtId="0" fontId="25" fillId="0" borderId="0" xfId="27" applyFont="1"/>
    <xf numFmtId="167" fontId="3" fillId="0" borderId="0" xfId="27" applyNumberFormat="1"/>
    <xf numFmtId="0" fontId="87" fillId="0" borderId="0" xfId="27" applyFont="1" applyAlignment="1">
      <alignment horizontal="right"/>
    </xf>
    <xf numFmtId="167" fontId="83" fillId="0" borderId="0" xfId="27" applyNumberFormat="1" applyFont="1" applyAlignment="1">
      <alignment horizontal="center"/>
    </xf>
    <xf numFmtId="0" fontId="83" fillId="0" borderId="0" xfId="27" applyFont="1"/>
    <xf numFmtId="0" fontId="86" fillId="0" borderId="0" xfId="27" applyFont="1" applyFill="1" applyBorder="1" applyAlignment="1">
      <alignment horizontal="center" vertical="center" wrapText="1" readingOrder="1"/>
    </xf>
    <xf numFmtId="0" fontId="6" fillId="0" borderId="0" xfId="27" applyFont="1" applyBorder="1" applyAlignment="1">
      <alignment horizontal="left" vertical="center" wrapText="1" indent="1" readingOrder="1"/>
    </xf>
    <xf numFmtId="0" fontId="22" fillId="0" borderId="25" xfId="27" applyFont="1" applyFill="1" applyBorder="1" applyAlignment="1">
      <alignment horizontal="center" vertical="center" wrapText="1" readingOrder="1"/>
    </xf>
    <xf numFmtId="0" fontId="52" fillId="0" borderId="0" xfId="27" applyFont="1" applyAlignment="1">
      <alignment horizontal="left" vertical="center" readingOrder="1"/>
    </xf>
    <xf numFmtId="0" fontId="80" fillId="0" borderId="19" xfId="27" applyFont="1" applyFill="1" applyBorder="1" applyAlignment="1">
      <alignment horizontal="left" vertical="center" wrapText="1" indent="1" readingOrder="1"/>
    </xf>
    <xf numFmtId="0" fontId="80" fillId="0" borderId="0" xfId="27" applyFont="1" applyFill="1" applyBorder="1" applyAlignment="1">
      <alignment horizontal="center" vertical="center" wrapText="1" readingOrder="1"/>
    </xf>
    <xf numFmtId="0" fontId="66" fillId="0" borderId="0" xfId="27" applyFont="1" applyAlignment="1">
      <alignment vertical="center"/>
    </xf>
    <xf numFmtId="0" fontId="11" fillId="0" borderId="0" xfId="4" applyFont="1" applyFill="1" applyBorder="1" applyAlignment="1">
      <alignment horizontal="right"/>
    </xf>
    <xf numFmtId="167" fontId="28" fillId="0" borderId="0" xfId="4" applyNumberFormat="1" applyFont="1" applyFill="1" applyBorder="1" applyAlignment="1">
      <alignment horizontal="right" vertical="center"/>
    </xf>
    <xf numFmtId="167" fontId="33" fillId="0" borderId="0" xfId="4" applyNumberFormat="1" applyFont="1" applyFill="1" applyBorder="1" applyAlignment="1">
      <alignment horizontal="right" vertical="center"/>
    </xf>
    <xf numFmtId="167" fontId="86" fillId="0" borderId="0" xfId="4" applyNumberFormat="1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left" vertical="center" indent="1"/>
    </xf>
    <xf numFmtId="0" fontId="37" fillId="0" borderId="0" xfId="4" applyFont="1" applyFill="1" applyAlignment="1">
      <alignment horizontal="left" vertical="center"/>
    </xf>
    <xf numFmtId="9" fontId="67" fillId="0" borderId="7" xfId="6" applyFont="1" applyFill="1" applyBorder="1" applyAlignment="1" applyProtection="1">
      <alignment horizontal="right" vertical="center"/>
    </xf>
    <xf numFmtId="166" fontId="6" fillId="0" borderId="0" xfId="4" applyNumberFormat="1" applyFont="1" applyFill="1" applyBorder="1" applyAlignment="1" applyProtection="1">
      <alignment vertical="center"/>
    </xf>
    <xf numFmtId="166" fontId="6" fillId="0" borderId="8" xfId="4" applyNumberFormat="1" applyFont="1" applyFill="1" applyBorder="1" applyAlignment="1" applyProtection="1">
      <alignment vertical="center"/>
    </xf>
    <xf numFmtId="168" fontId="6" fillId="0" borderId="0" xfId="4" applyNumberFormat="1" applyFont="1" applyFill="1" applyBorder="1" applyAlignment="1" applyProtection="1">
      <alignment horizontal="right" vertical="center"/>
    </xf>
    <xf numFmtId="168" fontId="6" fillId="0" borderId="8" xfId="4" applyNumberFormat="1" applyFont="1" applyFill="1" applyBorder="1" applyAlignment="1" applyProtection="1">
      <alignment horizontal="right" vertical="center"/>
    </xf>
    <xf numFmtId="167" fontId="6" fillId="0" borderId="0" xfId="7" applyNumberFormat="1" applyFont="1" applyFill="1" applyBorder="1" applyAlignment="1" applyProtection="1">
      <alignment horizontal="right" vertical="center"/>
    </xf>
    <xf numFmtId="167" fontId="6" fillId="0" borderId="8" xfId="7" applyNumberFormat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 vertical="center"/>
    </xf>
    <xf numFmtId="0" fontId="6" fillId="0" borderId="8" xfId="4" applyFont="1" applyFill="1" applyBorder="1" applyAlignment="1" applyProtection="1">
      <alignment horizontal="right" vertical="center"/>
    </xf>
    <xf numFmtId="9" fontId="67" fillId="0" borderId="8" xfId="6" applyFont="1" applyFill="1" applyBorder="1" applyAlignment="1" applyProtection="1">
      <alignment horizontal="right" vertical="center"/>
    </xf>
    <xf numFmtId="167" fontId="6" fillId="0" borderId="0" xfId="8" applyNumberFormat="1" applyFont="1" applyFill="1" applyBorder="1" applyAlignment="1" applyProtection="1">
      <alignment vertical="center"/>
    </xf>
    <xf numFmtId="167" fontId="6" fillId="0" borderId="8" xfId="8" applyNumberFormat="1" applyFont="1" applyFill="1" applyBorder="1" applyAlignment="1" applyProtection="1">
      <alignment vertical="center"/>
    </xf>
    <xf numFmtId="9" fontId="67" fillId="0" borderId="7" xfId="6" applyFont="1" applyFill="1" applyBorder="1" applyAlignment="1" applyProtection="1">
      <alignment vertical="center"/>
    </xf>
    <xf numFmtId="167" fontId="6" fillId="0" borderId="0" xfId="4" applyNumberFormat="1" applyFont="1" applyFill="1" applyBorder="1" applyAlignment="1" applyProtection="1">
      <alignment vertical="center"/>
    </xf>
    <xf numFmtId="167" fontId="6" fillId="0" borderId="8" xfId="4" applyNumberFormat="1" applyFont="1" applyFill="1" applyBorder="1" applyAlignment="1" applyProtection="1">
      <alignment vertical="center"/>
    </xf>
    <xf numFmtId="168" fontId="6" fillId="0" borderId="0" xfId="7" applyNumberFormat="1" applyFont="1" applyFill="1" applyBorder="1" applyAlignment="1" applyProtection="1">
      <alignment horizontal="right" vertical="center"/>
    </xf>
    <xf numFmtId="168" fontId="6" fillId="0" borderId="8" xfId="7" applyNumberFormat="1" applyFont="1" applyFill="1" applyBorder="1" applyAlignment="1" applyProtection="1">
      <alignment horizontal="right" vertical="center"/>
    </xf>
    <xf numFmtId="167" fontId="6" fillId="0" borderId="0" xfId="4" applyNumberFormat="1" applyFont="1" applyFill="1" applyBorder="1" applyAlignment="1" applyProtection="1">
      <alignment horizontal="right" vertical="center"/>
    </xf>
    <xf numFmtId="167" fontId="6" fillId="0" borderId="8" xfId="4" applyNumberFormat="1" applyFont="1" applyFill="1" applyBorder="1" applyAlignment="1" applyProtection="1">
      <alignment horizontal="right" vertical="center"/>
    </xf>
    <xf numFmtId="9" fontId="67" fillId="0" borderId="8" xfId="6" applyFont="1" applyFill="1" applyBorder="1" applyAlignment="1" applyProtection="1">
      <alignment vertical="center"/>
    </xf>
    <xf numFmtId="0" fontId="65" fillId="0" borderId="0" xfId="4" applyFont="1" applyFill="1" applyAlignment="1">
      <alignment vertical="center"/>
    </xf>
    <xf numFmtId="0" fontId="6" fillId="0" borderId="0" xfId="4" applyFont="1" applyFill="1" applyBorder="1" applyAlignment="1" applyProtection="1">
      <alignment vertical="center"/>
    </xf>
    <xf numFmtId="9" fontId="95" fillId="0" borderId="7" xfId="6" applyFont="1" applyFill="1" applyBorder="1" applyAlignment="1" applyProtection="1">
      <alignment vertical="center"/>
    </xf>
    <xf numFmtId="166" fontId="9" fillId="0" borderId="0" xfId="4" applyNumberFormat="1" applyFont="1" applyFill="1" applyBorder="1" applyAlignment="1" applyProtection="1">
      <alignment vertical="center"/>
    </xf>
    <xf numFmtId="166" fontId="9" fillId="0" borderId="8" xfId="4" applyNumberFormat="1" applyFont="1" applyFill="1" applyBorder="1" applyAlignment="1" applyProtection="1">
      <alignment vertical="center"/>
    </xf>
    <xf numFmtId="168" fontId="9" fillId="0" borderId="0" xfId="4" applyNumberFormat="1" applyFont="1" applyFill="1" applyBorder="1" applyAlignment="1" applyProtection="1">
      <alignment vertical="center"/>
    </xf>
    <xf numFmtId="168" fontId="9" fillId="0" borderId="8" xfId="4" applyNumberFormat="1" applyFont="1" applyFill="1" applyBorder="1" applyAlignment="1" applyProtection="1">
      <alignment vertical="center"/>
    </xf>
    <xf numFmtId="168" fontId="9" fillId="0" borderId="0" xfId="7" applyNumberFormat="1" applyFont="1" applyFill="1" applyBorder="1" applyAlignment="1" applyProtection="1">
      <alignment vertical="center"/>
    </xf>
    <xf numFmtId="168" fontId="9" fillId="0" borderId="8" xfId="7" applyNumberFormat="1" applyFont="1" applyFill="1" applyBorder="1" applyAlignment="1" applyProtection="1">
      <alignment vertical="center"/>
    </xf>
    <xf numFmtId="9" fontId="95" fillId="0" borderId="8" xfId="6" applyFont="1" applyFill="1" applyBorder="1" applyAlignment="1" applyProtection="1">
      <alignment vertical="center"/>
    </xf>
    <xf numFmtId="168" fontId="6" fillId="0" borderId="8" xfId="8" applyNumberFormat="1" applyFont="1" applyFill="1" applyBorder="1" applyAlignment="1" applyProtection="1">
      <alignment vertical="center"/>
    </xf>
    <xf numFmtId="9" fontId="67" fillId="0" borderId="9" xfId="6" applyFont="1" applyFill="1" applyBorder="1" applyAlignment="1" applyProtection="1">
      <alignment vertical="center"/>
    </xf>
    <xf numFmtId="3" fontId="6" fillId="0" borderId="10" xfId="8" applyNumberFormat="1" applyFont="1" applyFill="1" applyBorder="1" applyAlignment="1" applyProtection="1">
      <alignment vertical="center"/>
    </xf>
    <xf numFmtId="3" fontId="6" fillId="0" borderId="11" xfId="8" applyNumberFormat="1" applyFont="1" applyFill="1" applyBorder="1" applyAlignment="1" applyProtection="1">
      <alignment vertical="center"/>
    </xf>
    <xf numFmtId="9" fontId="67" fillId="0" borderId="12" xfId="6" applyFont="1" applyFill="1" applyBorder="1" applyAlignment="1" applyProtection="1">
      <alignment vertical="center"/>
    </xf>
    <xf numFmtId="3" fontId="6" fillId="0" borderId="12" xfId="8" applyNumberFormat="1" applyFont="1" applyFill="1" applyBorder="1" applyAlignment="1" applyProtection="1">
      <alignment vertical="center"/>
    </xf>
    <xf numFmtId="9" fontId="67" fillId="0" borderId="11" xfId="6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protection hidden="1"/>
    </xf>
    <xf numFmtId="9" fontId="67" fillId="0" borderId="13" xfId="6" applyFont="1" applyFill="1" applyBorder="1" applyAlignment="1" applyProtection="1">
      <alignment vertical="center"/>
    </xf>
    <xf numFmtId="3" fontId="6" fillId="0" borderId="13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vertical="center"/>
    </xf>
    <xf numFmtId="166" fontId="67" fillId="0" borderId="7" xfId="6" applyNumberFormat="1" applyFont="1" applyFill="1" applyBorder="1" applyAlignment="1" applyProtection="1">
      <alignment vertical="center"/>
    </xf>
    <xf numFmtId="1" fontId="6" fillId="0" borderId="0" xfId="4" applyNumberFormat="1" applyFont="1" applyFill="1" applyBorder="1" applyAlignment="1" applyProtection="1">
      <alignment vertical="center"/>
    </xf>
    <xf numFmtId="1" fontId="6" fillId="0" borderId="8" xfId="4" applyNumberFormat="1" applyFont="1" applyFill="1" applyBorder="1" applyAlignment="1" applyProtection="1">
      <alignment vertical="center"/>
    </xf>
    <xf numFmtId="166" fontId="67" fillId="0" borderId="13" xfId="6" applyNumberFormat="1" applyFont="1" applyFill="1" applyBorder="1" applyAlignment="1" applyProtection="1">
      <alignment vertical="center"/>
    </xf>
    <xf numFmtId="168" fontId="6" fillId="0" borderId="13" xfId="4" applyNumberFormat="1" applyFont="1" applyFill="1" applyBorder="1" applyAlignment="1" applyProtection="1">
      <alignment horizontal="right" vertical="center"/>
    </xf>
    <xf numFmtId="1" fontId="6" fillId="0" borderId="0" xfId="7" applyNumberFormat="1" applyFont="1" applyFill="1" applyAlignment="1" applyProtection="1">
      <alignment vertical="center"/>
    </xf>
    <xf numFmtId="1" fontId="6" fillId="0" borderId="0" xfId="4" applyNumberFormat="1" applyFont="1" applyFill="1" applyAlignment="1" applyProtection="1">
      <alignment vertical="center"/>
    </xf>
    <xf numFmtId="1" fontId="6" fillId="0" borderId="0" xfId="8" applyNumberFormat="1" applyFont="1" applyFill="1" applyBorder="1" applyAlignment="1" applyProtection="1">
      <alignment vertical="center"/>
    </xf>
    <xf numFmtId="1" fontId="6" fillId="0" borderId="8" xfId="8" applyNumberFormat="1" applyFont="1" applyFill="1" applyBorder="1" applyAlignment="1" applyProtection="1">
      <alignment vertical="center"/>
    </xf>
    <xf numFmtId="0" fontId="6" fillId="0" borderId="3" xfId="4" applyFont="1" applyFill="1" applyBorder="1" applyAlignment="1">
      <alignment horizontal="right" vertical="center"/>
    </xf>
    <xf numFmtId="1" fontId="6" fillId="0" borderId="0" xfId="7" applyNumberFormat="1" applyFont="1" applyFill="1" applyBorder="1" applyAlignment="1" applyProtection="1">
      <alignment vertical="center"/>
    </xf>
    <xf numFmtId="168" fontId="6" fillId="0" borderId="14" xfId="4" applyNumberFormat="1" applyFont="1" applyFill="1" applyBorder="1" applyAlignment="1" applyProtection="1">
      <alignment horizontal="right" vertical="center"/>
    </xf>
    <xf numFmtId="168" fontId="6" fillId="0" borderId="15" xfId="4" applyNumberFormat="1" applyFont="1" applyFill="1" applyBorder="1" applyAlignment="1" applyProtection="1">
      <alignment horizontal="right" vertical="center"/>
    </xf>
    <xf numFmtId="3" fontId="6" fillId="0" borderId="0" xfId="4" applyNumberFormat="1" applyFont="1" applyFill="1" applyBorder="1" applyAlignment="1" applyProtection="1">
      <alignment vertical="center"/>
    </xf>
    <xf numFmtId="3" fontId="9" fillId="0" borderId="14" xfId="4" applyNumberFormat="1" applyFont="1" applyFill="1" applyBorder="1" applyAlignment="1" applyProtection="1">
      <alignment vertical="center"/>
    </xf>
    <xf numFmtId="3" fontId="9" fillId="0" borderId="15" xfId="4" applyNumberFormat="1" applyFont="1" applyFill="1" applyBorder="1" applyAlignment="1" applyProtection="1">
      <alignment vertical="center"/>
    </xf>
    <xf numFmtId="3" fontId="6" fillId="0" borderId="8" xfId="4" applyNumberFormat="1" applyFont="1" applyFill="1" applyBorder="1" applyAlignment="1" applyProtection="1">
      <alignment vertical="center"/>
    </xf>
    <xf numFmtId="3" fontId="6" fillId="0" borderId="13" xfId="4" applyNumberFormat="1" applyFont="1" applyFill="1" applyBorder="1" applyAlignment="1" applyProtection="1">
      <alignment vertical="center"/>
    </xf>
    <xf numFmtId="3" fontId="6" fillId="0" borderId="0" xfId="7" applyNumberFormat="1" applyFont="1" applyFill="1" applyBorder="1" applyAlignment="1" applyProtection="1">
      <alignment vertical="center"/>
    </xf>
    <xf numFmtId="3" fontId="6" fillId="0" borderId="8" xfId="7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0" xfId="4" applyNumberFormat="1" applyFont="1" applyFill="1" applyBorder="1" applyAlignment="1" applyProtection="1">
      <alignment vertical="center"/>
    </xf>
    <xf numFmtId="3" fontId="9" fillId="0" borderId="8" xfId="4" applyNumberFormat="1" applyFont="1" applyFill="1" applyBorder="1" applyAlignment="1" applyProtection="1">
      <alignment vertical="center"/>
    </xf>
    <xf numFmtId="9" fontId="95" fillId="0" borderId="13" xfId="6" applyFont="1" applyFill="1" applyBorder="1" applyAlignment="1" applyProtection="1">
      <alignment vertical="center"/>
    </xf>
    <xf numFmtId="3" fontId="9" fillId="0" borderId="13" xfId="4" applyNumberFormat="1" applyFont="1" applyFill="1" applyBorder="1" applyAlignment="1" applyProtection="1">
      <alignment vertical="center"/>
    </xf>
    <xf numFmtId="3" fontId="9" fillId="0" borderId="0" xfId="7" applyNumberFormat="1" applyFont="1" applyFill="1" applyBorder="1" applyAlignment="1" applyProtection="1">
      <alignment vertical="center"/>
    </xf>
    <xf numFmtId="3" fontId="9" fillId="0" borderId="8" xfId="7" applyNumberFormat="1" applyFont="1" applyFill="1" applyBorder="1" applyAlignment="1" applyProtection="1">
      <alignment vertical="center"/>
    </xf>
    <xf numFmtId="3" fontId="9" fillId="0" borderId="0" xfId="8" applyNumberFormat="1" applyFont="1" applyFill="1" applyBorder="1" applyAlignment="1" applyProtection="1">
      <alignment vertical="center"/>
      <protection hidden="1"/>
    </xf>
    <xf numFmtId="3" fontId="9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8" xfId="8" applyNumberFormat="1" applyFont="1" applyFill="1" applyBorder="1" applyAlignment="1" applyProtection="1">
      <alignment vertical="center"/>
      <protection hidden="1"/>
    </xf>
    <xf numFmtId="3" fontId="6" fillId="0" borderId="8" xfId="8" applyNumberFormat="1" applyFont="1" applyFill="1" applyBorder="1" applyAlignment="1" applyProtection="1">
      <alignment vertical="center"/>
      <protection hidden="1"/>
    </xf>
    <xf numFmtId="3" fontId="6" fillId="0" borderId="14" xfId="4" applyNumberFormat="1" applyFont="1" applyFill="1" applyBorder="1" applyAlignment="1" applyProtection="1">
      <alignment vertical="center"/>
    </xf>
    <xf numFmtId="3" fontId="6" fillId="0" borderId="15" xfId="4" applyNumberFormat="1" applyFont="1" applyFill="1" applyBorder="1" applyAlignment="1" applyProtection="1">
      <alignment vertical="center"/>
    </xf>
    <xf numFmtId="9" fontId="67" fillId="0" borderId="7" xfId="6" applyNumberFormat="1" applyFont="1" applyFill="1" applyBorder="1" applyAlignment="1" applyProtection="1">
      <alignment vertical="center"/>
    </xf>
    <xf numFmtId="0" fontId="95" fillId="0" borderId="9" xfId="4" applyFont="1" applyFill="1" applyBorder="1" applyAlignment="1" applyProtection="1">
      <alignment horizontal="right" wrapText="1"/>
    </xf>
    <xf numFmtId="0" fontId="9" fillId="0" borderId="10" xfId="4" applyFont="1" applyFill="1" applyBorder="1" applyAlignment="1" applyProtection="1">
      <alignment horizontal="right" wrapText="1"/>
    </xf>
    <xf numFmtId="0" fontId="9" fillId="0" borderId="11" xfId="4" applyFont="1" applyFill="1" applyBorder="1" applyAlignment="1" applyProtection="1">
      <alignment horizontal="right" wrapText="1"/>
    </xf>
    <xf numFmtId="0" fontId="11" fillId="0" borderId="0" xfId="4" applyFont="1" applyFill="1" applyAlignment="1">
      <alignment horizontal="right" vertical="center"/>
    </xf>
    <xf numFmtId="0" fontId="65" fillId="0" borderId="0" xfId="4" applyFont="1" applyFill="1" applyAlignment="1">
      <alignment horizontal="right" vertical="center"/>
    </xf>
    <xf numFmtId="0" fontId="20" fillId="0" borderId="4" xfId="4" applyFont="1" applyFill="1" applyBorder="1" applyAlignment="1">
      <alignment horizontal="right" vertical="center" wrapText="1"/>
    </xf>
    <xf numFmtId="3" fontId="6" fillId="0" borderId="0" xfId="8" applyNumberFormat="1" applyFont="1" applyFill="1" applyBorder="1" applyAlignment="1" applyProtection="1">
      <protection hidden="1"/>
    </xf>
    <xf numFmtId="0" fontId="9" fillId="0" borderId="11" xfId="4" applyFont="1" applyFill="1" applyBorder="1" applyAlignment="1" applyProtection="1">
      <alignment horizontal="right" vertical="center" wrapText="1"/>
    </xf>
    <xf numFmtId="0" fontId="67" fillId="0" borderId="13" xfId="4" applyFont="1" applyFill="1" applyBorder="1" applyAlignment="1" applyProtection="1">
      <alignment horizontal="center" vertical="top" wrapText="1"/>
    </xf>
    <xf numFmtId="0" fontId="9" fillId="0" borderId="0" xfId="4" applyFont="1" applyFill="1" applyBorder="1" applyAlignment="1" applyProtection="1">
      <alignment horizontal="right" vertical="center" wrapText="1"/>
    </xf>
    <xf numFmtId="0" fontId="9" fillId="0" borderId="8" xfId="4" applyFont="1" applyFill="1" applyBorder="1" applyAlignment="1" applyProtection="1">
      <alignment horizontal="right" vertical="center" wrapText="1"/>
    </xf>
    <xf numFmtId="0" fontId="67" fillId="0" borderId="0" xfId="4" applyFont="1" applyFill="1" applyBorder="1" applyAlignment="1" applyProtection="1">
      <alignment horizontal="center" vertical="top" wrapText="1"/>
    </xf>
    <xf numFmtId="0" fontId="50" fillId="0" borderId="0" xfId="4" applyFont="1" applyFill="1" applyAlignment="1">
      <alignment horizontal="right"/>
    </xf>
    <xf numFmtId="0" fontId="9" fillId="0" borderId="0" xfId="4" applyFont="1" applyFill="1" applyAlignment="1"/>
    <xf numFmtId="0" fontId="40" fillId="0" borderId="0" xfId="4" applyFont="1" applyFill="1" applyAlignment="1"/>
    <xf numFmtId="0" fontId="50" fillId="0" borderId="0" xfId="4" applyFont="1" applyAlignment="1">
      <alignment horizontal="right"/>
    </xf>
    <xf numFmtId="0" fontId="50" fillId="0" borderId="0" xfId="4" applyFont="1" applyFill="1" applyAlignment="1"/>
    <xf numFmtId="0" fontId="40" fillId="3" borderId="0" xfId="4" applyFont="1" applyFill="1" applyAlignment="1"/>
    <xf numFmtId="0" fontId="20" fillId="0" borderId="3" xfId="0" applyFont="1" applyBorder="1" applyAlignment="1">
      <alignment horizontal="center"/>
    </xf>
    <xf numFmtId="0" fontId="3" fillId="0" borderId="0" xfId="43"/>
    <xf numFmtId="0" fontId="3" fillId="0" borderId="0" xfId="43" applyFill="1"/>
    <xf numFmtId="0" fontId="15" fillId="0" borderId="0" xfId="43" applyFont="1" applyBorder="1"/>
    <xf numFmtId="0" fontId="20" fillId="0" borderId="0" xfId="43" applyFont="1" applyBorder="1" applyAlignment="1">
      <alignment horizontal="center"/>
    </xf>
    <xf numFmtId="0" fontId="20" fillId="0" borderId="0" xfId="43" applyFont="1" applyBorder="1" applyAlignment="1">
      <alignment horizontal="left" indent="1"/>
    </xf>
    <xf numFmtId="0" fontId="3" fillId="0" borderId="0" xfId="43" applyBorder="1"/>
    <xf numFmtId="9" fontId="20" fillId="2" borderId="0" xfId="43" applyNumberFormat="1" applyFont="1" applyFill="1" applyBorder="1" applyAlignment="1">
      <alignment horizontal="right" vertical="center" indent="1"/>
    </xf>
    <xf numFmtId="167" fontId="20" fillId="2" borderId="0" xfId="43" applyNumberFormat="1" applyFont="1" applyFill="1" applyBorder="1" applyAlignment="1">
      <alignment horizontal="right" vertical="center" indent="1"/>
    </xf>
    <xf numFmtId="167" fontId="20" fillId="7" borderId="0" xfId="43" applyNumberFormat="1" applyFont="1" applyFill="1" applyAlignment="1">
      <alignment horizontal="right" vertical="center" indent="1"/>
    </xf>
    <xf numFmtId="0" fontId="7" fillId="2" borderId="0" xfId="43" applyFont="1" applyFill="1" applyBorder="1" applyAlignment="1">
      <alignment horizontal="left" vertical="center" indent="1"/>
    </xf>
    <xf numFmtId="0" fontId="8" fillId="0" borderId="3" xfId="43" applyFont="1" applyFill="1" applyBorder="1" applyAlignment="1">
      <alignment horizontal="left" vertical="center" indent="1"/>
    </xf>
    <xf numFmtId="0" fontId="8" fillId="0" borderId="0" xfId="43" applyFont="1" applyFill="1" applyBorder="1" applyAlignment="1">
      <alignment horizontal="left" vertical="center" indent="1"/>
    </xf>
    <xf numFmtId="0" fontId="60" fillId="0" borderId="3" xfId="43" applyFont="1" applyBorder="1" applyAlignment="1">
      <alignment horizontal="left" vertical="center" indent="1"/>
    </xf>
    <xf numFmtId="0" fontId="61" fillId="0" borderId="0" xfId="43" applyFont="1"/>
    <xf numFmtId="0" fontId="60" fillId="0" borderId="0" xfId="43" applyFont="1" applyBorder="1" applyAlignment="1">
      <alignment horizontal="left" vertical="center" indent="1"/>
    </xf>
    <xf numFmtId="0" fontId="61" fillId="0" borderId="0" xfId="43" applyFont="1" applyBorder="1"/>
    <xf numFmtId="0" fontId="56" fillId="0" borderId="0" xfId="43" applyFont="1" applyFill="1" applyBorder="1" applyAlignment="1">
      <alignment horizontal="left" vertical="center" indent="1"/>
    </xf>
    <xf numFmtId="1" fontId="47" fillId="0" borderId="0" xfId="43" applyNumberFormat="1" applyFont="1" applyFill="1" applyBorder="1" applyAlignment="1">
      <alignment horizontal="right" vertical="center" indent="1"/>
    </xf>
    <xf numFmtId="0" fontId="47" fillId="0" borderId="0" xfId="43" applyFont="1" applyFill="1" applyBorder="1" applyAlignment="1">
      <alignment horizontal="right" vertical="center" indent="1"/>
    </xf>
    <xf numFmtId="0" fontId="3" fillId="0" borderId="0" xfId="43" applyFont="1" applyFill="1" applyBorder="1"/>
    <xf numFmtId="1" fontId="20" fillId="0" borderId="0" xfId="43" applyNumberFormat="1" applyFont="1" applyFill="1" applyBorder="1" applyAlignment="1">
      <alignment horizontal="right" vertical="center" indent="1"/>
    </xf>
    <xf numFmtId="0" fontId="20" fillId="0" borderId="0" xfId="43" applyFont="1" applyFill="1" applyBorder="1" applyAlignment="1">
      <alignment horizontal="right" vertical="center" indent="1"/>
    </xf>
    <xf numFmtId="0" fontId="20" fillId="0" borderId="0" xfId="43" applyFont="1" applyFill="1" applyBorder="1" applyAlignment="1">
      <alignment horizontal="left" vertical="center" indent="1"/>
    </xf>
    <xf numFmtId="0" fontId="15" fillId="0" borderId="0" xfId="43" applyFont="1" applyBorder="1" applyAlignment="1">
      <alignment horizontal="left" indent="1"/>
    </xf>
    <xf numFmtId="3" fontId="0" fillId="0" borderId="0" xfId="0" applyNumberFormat="1" applyAlignment="1"/>
    <xf numFmtId="0" fontId="18" fillId="0" borderId="0" xfId="1" applyFont="1" applyAlignment="1">
      <alignment horizontal="left" vertical="center" wrapText="1"/>
    </xf>
    <xf numFmtId="0" fontId="6" fillId="3" borderId="26" xfId="12" applyFont="1" applyFill="1" applyBorder="1" applyAlignment="1">
      <alignment horizontal="left"/>
    </xf>
    <xf numFmtId="0" fontId="42" fillId="3" borderId="26" xfId="12" applyFont="1" applyFill="1" applyBorder="1" applyAlignment="1"/>
    <xf numFmtId="3" fontId="6" fillId="3" borderId="26" xfId="12" applyNumberFormat="1" applyFont="1" applyFill="1" applyBorder="1" applyAlignment="1"/>
    <xf numFmtId="0" fontId="9" fillId="3" borderId="26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/>
    </xf>
    <xf numFmtId="0" fontId="33" fillId="3" borderId="26" xfId="5" applyFont="1" applyFill="1" applyBorder="1" applyAlignment="1">
      <alignment horizontal="left" vertical="top"/>
    </xf>
    <xf numFmtId="3" fontId="20" fillId="5" borderId="26" xfId="0" applyNumberFormat="1" applyFont="1" applyFill="1" applyBorder="1" applyAlignment="1">
      <alignment horizontal="right" vertical="center"/>
    </xf>
    <xf numFmtId="0" fontId="9" fillId="5" borderId="26" xfId="0" applyFont="1" applyFill="1" applyBorder="1" applyAlignment="1">
      <alignment horizontal="left" vertical="center" readingOrder="1"/>
    </xf>
    <xf numFmtId="0" fontId="0" fillId="0" borderId="26" xfId="0" applyBorder="1"/>
    <xf numFmtId="0" fontId="0" fillId="3" borderId="26" xfId="0" applyFill="1" applyBorder="1"/>
    <xf numFmtId="0" fontId="25" fillId="3" borderId="26" xfId="0" applyFont="1" applyFill="1" applyBorder="1"/>
    <xf numFmtId="0" fontId="28" fillId="0" borderId="0" xfId="67" applyFont="1" applyBorder="1" applyAlignment="1"/>
    <xf numFmtId="0" fontId="29" fillId="3" borderId="0" xfId="67" applyFont="1" applyFill="1" applyBorder="1" applyAlignment="1">
      <alignment vertical="top"/>
    </xf>
    <xf numFmtId="9" fontId="96" fillId="3" borderId="0" xfId="9" applyFont="1" applyFill="1" applyBorder="1" applyAlignment="1" applyProtection="1">
      <alignment horizontal="right" vertical="center"/>
    </xf>
    <xf numFmtId="167" fontId="32" fillId="3" borderId="0" xfId="67" applyNumberFormat="1" applyFont="1" applyFill="1" applyBorder="1" applyAlignment="1" applyProtection="1">
      <alignment vertical="center"/>
    </xf>
    <xf numFmtId="166" fontId="32" fillId="3" borderId="0" xfId="67" applyNumberFormat="1" applyFont="1" applyFill="1" applyBorder="1" applyAlignment="1" applyProtection="1">
      <alignment vertical="center"/>
    </xf>
    <xf numFmtId="9" fontId="97" fillId="3" borderId="0" xfId="9" applyFont="1" applyFill="1" applyBorder="1" applyAlignment="1" applyProtection="1">
      <alignment horizontal="right" vertical="center"/>
    </xf>
    <xf numFmtId="166" fontId="28" fillId="3" borderId="0" xfId="67" applyNumberFormat="1" applyFont="1" applyFill="1" applyBorder="1" applyAlignment="1" applyProtection="1">
      <alignment vertical="center"/>
    </xf>
    <xf numFmtId="9" fontId="97" fillId="3" borderId="0" xfId="9" applyFont="1" applyFill="1" applyBorder="1" applyAlignment="1" applyProtection="1">
      <alignment vertical="center"/>
    </xf>
    <xf numFmtId="9" fontId="96" fillId="3" borderId="0" xfId="9" applyFont="1" applyFill="1" applyBorder="1" applyAlignment="1" applyProtection="1">
      <alignment vertical="center"/>
    </xf>
    <xf numFmtId="3" fontId="28" fillId="3" borderId="0" xfId="8" applyNumberFormat="1" applyFont="1" applyFill="1" applyBorder="1" applyAlignment="1" applyProtection="1">
      <alignment vertical="center"/>
    </xf>
    <xf numFmtId="166" fontId="97" fillId="3" borderId="0" xfId="9" applyNumberFormat="1" applyFont="1" applyFill="1" applyBorder="1" applyAlignment="1" applyProtection="1">
      <alignment vertical="center"/>
    </xf>
    <xf numFmtId="1" fontId="28" fillId="3" borderId="0" xfId="67" applyNumberFormat="1" applyFont="1" applyFill="1" applyBorder="1" applyAlignment="1" applyProtection="1">
      <alignment vertical="center"/>
    </xf>
    <xf numFmtId="1" fontId="28" fillId="8" borderId="0" xfId="7" applyNumberFormat="1" applyFont="1" applyFill="1" applyBorder="1" applyAlignment="1" applyProtection="1">
      <alignment vertical="center"/>
    </xf>
    <xf numFmtId="3" fontId="32" fillId="3" borderId="0" xfId="67" applyNumberFormat="1" applyFont="1" applyFill="1" applyBorder="1" applyAlignment="1" applyProtection="1">
      <alignment vertical="center"/>
    </xf>
    <xf numFmtId="3" fontId="28" fillId="3" borderId="0" xfId="67" applyNumberFormat="1" applyFont="1" applyFill="1" applyBorder="1" applyAlignment="1" applyProtection="1">
      <alignment vertical="center"/>
    </xf>
    <xf numFmtId="0" fontId="28" fillId="3" borderId="0" xfId="67" applyFont="1" applyFill="1" applyBorder="1" applyAlignment="1" applyProtection="1">
      <alignment vertical="center"/>
    </xf>
    <xf numFmtId="0" fontId="96" fillId="3" borderId="0" xfId="67" applyFont="1" applyFill="1" applyBorder="1" applyAlignment="1" applyProtection="1">
      <alignment horizontal="right"/>
    </xf>
    <xf numFmtId="0" fontId="32" fillId="3" borderId="0" xfId="67" applyFont="1" applyFill="1" applyBorder="1" applyAlignment="1" applyProtection="1">
      <alignment horizontal="right"/>
    </xf>
    <xf numFmtId="0" fontId="97" fillId="3" borderId="0" xfId="67" applyFont="1" applyFill="1" applyBorder="1" applyAlignment="1" applyProtection="1">
      <alignment horizontal="center" vertical="top"/>
    </xf>
    <xf numFmtId="0" fontId="28" fillId="3" borderId="0" xfId="67" applyFont="1" applyFill="1" applyBorder="1" applyAlignment="1" applyProtection="1">
      <alignment horizontal="center" vertical="top"/>
    </xf>
    <xf numFmtId="0" fontId="32" fillId="3" borderId="0" xfId="67" applyFont="1" applyFill="1" applyBorder="1" applyAlignment="1" applyProtection="1">
      <alignment horizontal="left" vertical="top"/>
    </xf>
    <xf numFmtId="0" fontId="28" fillId="3" borderId="0" xfId="67" applyFont="1" applyFill="1" applyBorder="1" applyAlignment="1"/>
    <xf numFmtId="0" fontId="32" fillId="3" borderId="0" xfId="67" applyFont="1" applyFill="1" applyBorder="1" applyAlignment="1"/>
    <xf numFmtId="0" fontId="32" fillId="3" borderId="0" xfId="67" applyFont="1" applyFill="1" applyBorder="1" applyAlignment="1" applyProtection="1">
      <alignment horizontal="center" vertical="top" wrapText="1"/>
    </xf>
    <xf numFmtId="0" fontId="20" fillId="3" borderId="0" xfId="67" applyFont="1" applyFill="1" applyBorder="1" applyAlignment="1" applyProtection="1">
      <alignment horizontal="left" vertical="top" wrapText="1"/>
    </xf>
    <xf numFmtId="0" fontId="20" fillId="0" borderId="0" xfId="67" applyFont="1" applyFill="1" applyBorder="1" applyAlignment="1">
      <alignment horizontal="center" vertical="center" wrapText="1"/>
    </xf>
    <xf numFmtId="0" fontId="32" fillId="3" borderId="0" xfId="67" applyFont="1" applyFill="1" applyBorder="1" applyAlignment="1" applyProtection="1">
      <alignment horizontal="center" vertical="center"/>
    </xf>
    <xf numFmtId="167" fontId="97" fillId="3" borderId="0" xfId="9" applyNumberFormat="1" applyFont="1" applyFill="1" applyBorder="1" applyAlignment="1" applyProtection="1">
      <alignment vertical="center"/>
    </xf>
    <xf numFmtId="9" fontId="96" fillId="4" borderId="0" xfId="9" applyFont="1" applyFill="1" applyBorder="1" applyAlignment="1" applyProtection="1">
      <alignment vertical="center"/>
    </xf>
    <xf numFmtId="0" fontId="47" fillId="0" borderId="0" xfId="67" applyFont="1"/>
    <xf numFmtId="9" fontId="97" fillId="4" borderId="0" xfId="9" applyFont="1" applyFill="1" applyBorder="1" applyAlignment="1" applyProtection="1">
      <alignment vertical="center"/>
    </xf>
    <xf numFmtId="0" fontId="48" fillId="0" borderId="0" xfId="67" applyFont="1" applyFill="1"/>
    <xf numFmtId="9" fontId="97" fillId="4" borderId="0" xfId="67" applyNumberFormat="1" applyFont="1" applyFill="1" applyBorder="1" applyAlignment="1" applyProtection="1">
      <alignment horizontal="right" vertical="center"/>
    </xf>
    <xf numFmtId="0" fontId="28" fillId="4" borderId="0" xfId="67" applyFont="1" applyFill="1" applyBorder="1" applyAlignment="1" applyProtection="1">
      <alignment horizontal="right" vertical="center"/>
    </xf>
    <xf numFmtId="0" fontId="97" fillId="0" borderId="0" xfId="67" applyFont="1" applyBorder="1" applyAlignment="1" applyProtection="1">
      <alignment horizontal="center" vertical="top"/>
    </xf>
    <xf numFmtId="0" fontId="32" fillId="4" borderId="0" xfId="67" applyFont="1" applyFill="1" applyBorder="1" applyAlignment="1" applyProtection="1">
      <alignment horizontal="right" vertical="center"/>
    </xf>
    <xf numFmtId="0" fontId="32" fillId="3" borderId="0" xfId="67" applyFont="1" applyFill="1" applyBorder="1" applyAlignment="1">
      <alignment horizontal="right"/>
    </xf>
    <xf numFmtId="0" fontId="30" fillId="3" borderId="0" xfId="67" applyFont="1" applyFill="1" applyBorder="1" applyAlignment="1" applyProtection="1">
      <alignment horizontal="center" vertical="top"/>
    </xf>
    <xf numFmtId="0" fontId="30" fillId="3" borderId="0" xfId="67" applyFont="1" applyFill="1" applyBorder="1" applyAlignment="1" applyProtection="1">
      <alignment horizontal="left" vertical="top"/>
    </xf>
    <xf numFmtId="0" fontId="30" fillId="4" borderId="0" xfId="67" applyFont="1" applyFill="1" applyBorder="1" applyAlignment="1" applyProtection="1">
      <alignment horizontal="center" vertical="center"/>
    </xf>
    <xf numFmtId="2" fontId="62" fillId="3" borderId="0" xfId="61" applyNumberFormat="1" applyFont="1" applyFill="1" applyBorder="1" applyAlignment="1">
      <alignment horizontal="center" wrapText="1"/>
    </xf>
    <xf numFmtId="9" fontId="67" fillId="0" borderId="7" xfId="6" applyFont="1" applyFill="1" applyBorder="1" applyAlignment="1" applyProtection="1">
      <alignment horizontal="right"/>
    </xf>
    <xf numFmtId="166" fontId="6" fillId="0" borderId="0" xfId="4" applyNumberFormat="1" applyFont="1" applyFill="1" applyBorder="1" applyAlignment="1" applyProtection="1"/>
    <xf numFmtId="166" fontId="6" fillId="0" borderId="8" xfId="4" applyNumberFormat="1" applyFont="1" applyFill="1" applyBorder="1" applyAlignment="1" applyProtection="1"/>
    <xf numFmtId="9" fontId="67" fillId="0" borderId="7" xfId="6" applyFont="1" applyFill="1" applyBorder="1" applyAlignment="1" applyProtection="1"/>
    <xf numFmtId="169" fontId="6" fillId="0" borderId="0" xfId="4" applyNumberFormat="1" applyFont="1" applyFill="1" applyBorder="1" applyAlignment="1" applyProtection="1">
      <alignment horizontal="right"/>
    </xf>
    <xf numFmtId="0" fontId="6" fillId="0" borderId="8" xfId="4" applyNumberFormat="1" applyFont="1" applyFill="1" applyBorder="1" applyAlignment="1" applyProtection="1"/>
    <xf numFmtId="167" fontId="6" fillId="0" borderId="0" xfId="7" applyNumberFormat="1" applyFont="1" applyFill="1" applyBorder="1" applyAlignment="1" applyProtection="1">
      <alignment horizontal="right"/>
    </xf>
    <xf numFmtId="167" fontId="6" fillId="0" borderId="8" xfId="7" applyNumberFormat="1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8" xfId="4" applyFont="1" applyFill="1" applyBorder="1" applyAlignment="1" applyProtection="1">
      <alignment horizontal="right"/>
    </xf>
    <xf numFmtId="9" fontId="67" fillId="0" borderId="8" xfId="6" applyFont="1" applyFill="1" applyBorder="1" applyAlignment="1" applyProtection="1">
      <alignment horizontal="right"/>
    </xf>
    <xf numFmtId="167" fontId="6" fillId="0" borderId="0" xfId="8" applyNumberFormat="1" applyFont="1" applyFill="1" applyBorder="1" applyAlignment="1" applyProtection="1"/>
    <xf numFmtId="167" fontId="6" fillId="0" borderId="8" xfId="8" applyNumberFormat="1" applyFont="1" applyFill="1" applyBorder="1" applyAlignment="1" applyProtection="1"/>
    <xf numFmtId="167" fontId="6" fillId="0" borderId="8" xfId="4" applyNumberFormat="1" applyFont="1" applyFill="1" applyBorder="1" applyAlignment="1" applyProtection="1"/>
    <xf numFmtId="2" fontId="6" fillId="0" borderId="0" xfId="7" applyNumberFormat="1" applyFont="1" applyFill="1" applyBorder="1" applyAlignment="1" applyProtection="1">
      <alignment horizontal="right"/>
    </xf>
    <xf numFmtId="2" fontId="6" fillId="0" borderId="8" xfId="7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>
      <alignment horizontal="right"/>
    </xf>
    <xf numFmtId="167" fontId="6" fillId="0" borderId="8" xfId="4" applyNumberFormat="1" applyFont="1" applyFill="1" applyBorder="1" applyAlignment="1" applyProtection="1">
      <alignment horizontal="right"/>
    </xf>
    <xf numFmtId="9" fontId="67" fillId="0" borderId="8" xfId="6" applyFont="1" applyFill="1" applyBorder="1" applyAlignment="1" applyProtection="1"/>
    <xf numFmtId="168" fontId="6" fillId="0" borderId="0" xfId="4" applyNumberFormat="1" applyFont="1" applyFill="1" applyBorder="1" applyAlignment="1" applyProtection="1">
      <alignment horizontal="right"/>
    </xf>
    <xf numFmtId="168" fontId="6" fillId="0" borderId="8" xfId="4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/>
    <xf numFmtId="9" fontId="95" fillId="0" borderId="7" xfId="6" applyFont="1" applyFill="1" applyBorder="1" applyAlignment="1" applyProtection="1"/>
    <xf numFmtId="166" fontId="9" fillId="0" borderId="0" xfId="4" applyNumberFormat="1" applyFont="1" applyFill="1" applyBorder="1" applyAlignment="1" applyProtection="1"/>
    <xf numFmtId="166" fontId="9" fillId="0" borderId="8" xfId="4" applyNumberFormat="1" applyFont="1" applyFill="1" applyBorder="1" applyAlignment="1" applyProtection="1"/>
    <xf numFmtId="168" fontId="9" fillId="0" borderId="0" xfId="4" applyNumberFormat="1" applyFont="1" applyFill="1" applyBorder="1" applyAlignment="1" applyProtection="1"/>
    <xf numFmtId="169" fontId="9" fillId="0" borderId="8" xfId="4" applyNumberFormat="1" applyFont="1" applyFill="1" applyBorder="1" applyAlignment="1" applyProtection="1"/>
    <xf numFmtId="0" fontId="9" fillId="0" borderId="0" xfId="7" applyFont="1" applyFill="1" applyBorder="1" applyAlignment="1" applyProtection="1">
      <alignment horizontal="right"/>
    </xf>
    <xf numFmtId="167" fontId="9" fillId="0" borderId="8" xfId="7" applyNumberFormat="1" applyFont="1" applyFill="1" applyBorder="1" applyAlignment="1" applyProtection="1">
      <alignment horizontal="right"/>
    </xf>
    <xf numFmtId="168" fontId="9" fillId="0" borderId="8" xfId="4" applyNumberFormat="1" applyFont="1" applyFill="1" applyBorder="1" applyAlignment="1" applyProtection="1"/>
    <xf numFmtId="9" fontId="95" fillId="0" borderId="8" xfId="6" applyFont="1" applyFill="1" applyBorder="1" applyAlignment="1" applyProtection="1"/>
    <xf numFmtId="0" fontId="6" fillId="0" borderId="0" xfId="8" applyFont="1" applyFill="1" applyBorder="1" applyAlignment="1" applyProtection="1"/>
    <xf numFmtId="0" fontId="6" fillId="0" borderId="8" xfId="8" applyFont="1" applyFill="1" applyBorder="1" applyAlignment="1" applyProtection="1"/>
    <xf numFmtId="9" fontId="67" fillId="0" borderId="9" xfId="6" applyFont="1" applyFill="1" applyBorder="1" applyAlignment="1" applyProtection="1"/>
    <xf numFmtId="3" fontId="6" fillId="0" borderId="10" xfId="8" applyNumberFormat="1" applyFont="1" applyFill="1" applyBorder="1" applyAlignment="1" applyProtection="1"/>
    <xf numFmtId="3" fontId="6" fillId="0" borderId="11" xfId="8" applyNumberFormat="1" applyFont="1" applyFill="1" applyBorder="1" applyAlignment="1" applyProtection="1"/>
    <xf numFmtId="9" fontId="67" fillId="0" borderId="12" xfId="6" applyFont="1" applyFill="1" applyBorder="1" applyAlignment="1" applyProtection="1"/>
    <xf numFmtId="3" fontId="6" fillId="0" borderId="12" xfId="8" applyNumberFormat="1" applyFont="1" applyFill="1" applyBorder="1" applyAlignment="1" applyProtection="1"/>
    <xf numFmtId="9" fontId="67" fillId="0" borderId="11" xfId="6" applyFont="1" applyFill="1" applyBorder="1" applyAlignment="1" applyProtection="1"/>
    <xf numFmtId="9" fontId="67" fillId="0" borderId="13" xfId="6" applyFont="1" applyFill="1" applyBorder="1" applyAlignment="1" applyProtection="1"/>
    <xf numFmtId="3" fontId="6" fillId="0" borderId="13" xfId="8" applyNumberFormat="1" applyFont="1" applyFill="1" applyBorder="1" applyAlignment="1" applyProtection="1"/>
    <xf numFmtId="3" fontId="6" fillId="0" borderId="8" xfId="8" applyNumberFormat="1" applyFont="1" applyFill="1" applyBorder="1" applyAlignment="1" applyProtection="1"/>
    <xf numFmtId="3" fontId="6" fillId="0" borderId="0" xfId="8" applyNumberFormat="1" applyFont="1" applyFill="1" applyBorder="1" applyAlignment="1" applyProtection="1"/>
    <xf numFmtId="167" fontId="67" fillId="0" borderId="7" xfId="6" applyNumberFormat="1" applyFont="1" applyFill="1" applyBorder="1" applyAlignment="1" applyProtection="1"/>
    <xf numFmtId="1" fontId="6" fillId="0" borderId="0" xfId="4" applyNumberFormat="1" applyFont="1" applyFill="1" applyBorder="1" applyAlignment="1" applyProtection="1"/>
    <xf numFmtId="1" fontId="6" fillId="0" borderId="8" xfId="4" applyNumberFormat="1" applyFont="1" applyFill="1" applyBorder="1" applyAlignment="1" applyProtection="1"/>
    <xf numFmtId="167" fontId="67" fillId="0" borderId="13" xfId="6" applyNumberFormat="1" applyFont="1" applyFill="1" applyBorder="1" applyAlignment="1" applyProtection="1"/>
    <xf numFmtId="168" fontId="6" fillId="0" borderId="13" xfId="4" applyNumberFormat="1" applyFont="1" applyFill="1" applyBorder="1" applyAlignment="1" applyProtection="1">
      <alignment horizontal="right"/>
    </xf>
    <xf numFmtId="1" fontId="6" fillId="0" borderId="0" xfId="7" applyNumberFormat="1" applyFont="1" applyFill="1" applyAlignment="1" applyProtection="1"/>
    <xf numFmtId="1" fontId="6" fillId="0" borderId="13" xfId="4" applyNumberFormat="1" applyFont="1" applyFill="1" applyBorder="1" applyAlignment="1" applyProtection="1"/>
    <xf numFmtId="1" fontId="6" fillId="0" borderId="0" xfId="8" applyNumberFormat="1" applyFont="1" applyFill="1" applyBorder="1" applyAlignment="1" applyProtection="1"/>
    <xf numFmtId="1" fontId="6" fillId="0" borderId="8" xfId="8" applyNumberFormat="1" applyFont="1" applyFill="1" applyBorder="1" applyAlignment="1" applyProtection="1"/>
    <xf numFmtId="1" fontId="6" fillId="0" borderId="0" xfId="7" applyNumberFormat="1" applyFont="1" applyFill="1" applyBorder="1" applyAlignment="1" applyProtection="1"/>
    <xf numFmtId="1" fontId="6" fillId="0" borderId="14" xfId="4" applyNumberFormat="1" applyFont="1" applyFill="1" applyBorder="1" applyAlignment="1" applyProtection="1"/>
    <xf numFmtId="1" fontId="6" fillId="0" borderId="15" xfId="4" applyNumberFormat="1" applyFont="1" applyFill="1" applyBorder="1" applyAlignment="1" applyProtection="1"/>
    <xf numFmtId="3" fontId="6" fillId="0" borderId="0" xfId="4" applyNumberFormat="1" applyFont="1" applyFill="1" applyBorder="1" applyAlignment="1" applyProtection="1"/>
    <xf numFmtId="3" fontId="6" fillId="0" borderId="8" xfId="4" applyNumberFormat="1" applyFont="1" applyFill="1" applyBorder="1" applyAlignment="1" applyProtection="1"/>
    <xf numFmtId="1" fontId="6" fillId="0" borderId="8" xfId="7" applyNumberFormat="1" applyFont="1" applyFill="1" applyBorder="1" applyAlignment="1" applyProtection="1"/>
    <xf numFmtId="3" fontId="6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1" fontId="9" fillId="0" borderId="0" xfId="7" applyNumberFormat="1" applyFont="1" applyFill="1" applyBorder="1" applyAlignment="1" applyProtection="1"/>
    <xf numFmtId="1" fontId="9" fillId="0" borderId="8" xfId="7" applyNumberFormat="1" applyFont="1" applyFill="1" applyBorder="1" applyAlignment="1" applyProtection="1"/>
    <xf numFmtId="3" fontId="9" fillId="0" borderId="0" xfId="8" applyNumberFormat="1" applyFont="1" applyFill="1" applyBorder="1" applyAlignment="1" applyProtection="1">
      <alignment horizontal="right"/>
      <protection hidden="1"/>
    </xf>
    <xf numFmtId="3" fontId="9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7" applyNumberFormat="1" applyFont="1" applyFill="1" applyBorder="1" applyAlignment="1" applyProtection="1"/>
    <xf numFmtId="3" fontId="9" fillId="0" borderId="8" xfId="7" applyNumberFormat="1" applyFont="1" applyFill="1" applyBorder="1" applyAlignment="1" applyProtection="1"/>
    <xf numFmtId="3" fontId="9" fillId="0" borderId="8" xfId="8" applyNumberFormat="1" applyFont="1" applyFill="1" applyBorder="1" applyAlignment="1" applyProtection="1">
      <protection hidden="1"/>
    </xf>
    <xf numFmtId="3" fontId="6" fillId="0" borderId="0" xfId="7" applyNumberFormat="1" applyFont="1" applyFill="1" applyBorder="1" applyAlignment="1" applyProtection="1"/>
    <xf numFmtId="3" fontId="6" fillId="0" borderId="8" xfId="7" applyNumberFormat="1" applyFont="1" applyFill="1" applyBorder="1" applyAlignment="1" applyProtection="1"/>
    <xf numFmtId="0" fontId="98" fillId="0" borderId="0" xfId="0" applyFont="1"/>
    <xf numFmtId="3" fontId="9" fillId="2" borderId="16" xfId="33" applyNumberFormat="1" applyFont="1" applyFill="1" applyBorder="1"/>
    <xf numFmtId="3" fontId="20" fillId="2" borderId="0" xfId="33" applyNumberFormat="1" applyFont="1" applyFill="1" applyAlignment="1">
      <alignment horizontal="left"/>
    </xf>
    <xf numFmtId="3" fontId="6" fillId="0" borderId="0" xfId="33" applyNumberFormat="1" applyFont="1" applyAlignment="1">
      <alignment horizontal="left"/>
    </xf>
    <xf numFmtId="165" fontId="6" fillId="0" borderId="0" xfId="34" applyNumberFormat="1" applyFont="1" applyFill="1"/>
    <xf numFmtId="0" fontId="20" fillId="3" borderId="0" xfId="67" applyFont="1" applyFill="1" applyAlignment="1">
      <alignment horizontal="left"/>
    </xf>
    <xf numFmtId="3" fontId="20" fillId="3" borderId="0" xfId="67" applyNumberFormat="1" applyFont="1" applyFill="1" applyAlignment="1">
      <alignment horizontal="right" vertical="center" indent="1"/>
    </xf>
    <xf numFmtId="1" fontId="20" fillId="3" borderId="0" xfId="67" applyNumberFormat="1" applyFont="1" applyFill="1" applyAlignment="1">
      <alignment horizontal="right" vertical="center" indent="1"/>
    </xf>
    <xf numFmtId="1" fontId="9" fillId="3" borderId="0" xfId="67" applyNumberFormat="1" applyFont="1" applyFill="1" applyAlignment="1">
      <alignment horizontal="right" vertical="center" indent="1"/>
    </xf>
    <xf numFmtId="0" fontId="20" fillId="3" borderId="0" xfId="67" applyFont="1" applyFill="1" applyBorder="1" applyAlignment="1">
      <alignment horizontal="left" indent="1"/>
    </xf>
    <xf numFmtId="0" fontId="20" fillId="3" borderId="0" xfId="67" applyFont="1" applyFill="1" applyAlignment="1">
      <alignment horizontal="right" vertical="center" indent="1"/>
    </xf>
    <xf numFmtId="0" fontId="9" fillId="3" borderId="0" xfId="67" applyFont="1" applyFill="1" applyAlignment="1">
      <alignment horizontal="right" vertical="center" indent="1"/>
    </xf>
    <xf numFmtId="1" fontId="9" fillId="3" borderId="0" xfId="67" applyNumberFormat="1" applyFont="1" applyFill="1" applyBorder="1" applyAlignment="1">
      <alignment horizontal="right" vertical="center" indent="1"/>
    </xf>
    <xf numFmtId="1" fontId="20" fillId="3" borderId="0" xfId="67" applyNumberFormat="1" applyFont="1" applyFill="1" applyBorder="1" applyAlignment="1">
      <alignment horizontal="right" vertical="center" indent="1"/>
    </xf>
    <xf numFmtId="1" fontId="6" fillId="0" borderId="0" xfId="67" applyNumberFormat="1" applyFont="1" applyFill="1" applyBorder="1" applyAlignment="1">
      <alignment horizontal="right" vertical="center" indent="1"/>
    </xf>
    <xf numFmtId="0" fontId="20" fillId="3" borderId="0" xfId="67" applyFont="1" applyFill="1" applyBorder="1" applyAlignment="1">
      <alignment horizontal="left"/>
    </xf>
    <xf numFmtId="0" fontId="12" fillId="3" borderId="0" xfId="30" applyFont="1" applyFill="1" applyAlignment="1">
      <alignment vertical="center"/>
    </xf>
    <xf numFmtId="0" fontId="22" fillId="0" borderId="0" xfId="27" applyFont="1" applyFill="1" applyBorder="1" applyAlignment="1">
      <alignment horizontal="center" vertical="center" wrapText="1" readingOrder="1"/>
    </xf>
    <xf numFmtId="0" fontId="12" fillId="0" borderId="0" xfId="0" applyFont="1"/>
    <xf numFmtId="0" fontId="3" fillId="0" borderId="0" xfId="27" applyFont="1"/>
    <xf numFmtId="9" fontId="20" fillId="2" borderId="0" xfId="68" applyFont="1" applyFill="1" applyBorder="1" applyAlignment="1">
      <alignment vertical="top"/>
    </xf>
    <xf numFmtId="3" fontId="20" fillId="2" borderId="0" xfId="0" applyNumberFormat="1" applyFont="1" applyFill="1" applyAlignment="1">
      <alignment vertical="top" wrapText="1"/>
    </xf>
    <xf numFmtId="3" fontId="20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Alignment="1">
      <alignment vertical="top" wrapText="1"/>
    </xf>
    <xf numFmtId="3" fontId="20" fillId="2" borderId="0" xfId="0" applyNumberFormat="1" applyFont="1" applyFill="1" applyBorder="1" applyAlignment="1">
      <alignment vertical="top" wrapText="1"/>
    </xf>
    <xf numFmtId="0" fontId="9" fillId="3" borderId="0" xfId="5" applyFont="1" applyFill="1" applyBorder="1" applyAlignment="1">
      <alignment horizontal="left" vertical="top" wrapText="1" indent="1"/>
    </xf>
    <xf numFmtId="0" fontId="65" fillId="3" borderId="0" xfId="0" applyFont="1" applyFill="1" applyAlignment="1" applyProtection="1">
      <protection locked="0"/>
    </xf>
    <xf numFmtId="0" fontId="9" fillId="5" borderId="0" xfId="0" applyFont="1" applyFill="1" applyBorder="1" applyAlignment="1">
      <alignment horizontal="left" vertical="center" wrapText="1" readingOrder="1"/>
    </xf>
    <xf numFmtId="0" fontId="9" fillId="3" borderId="0" xfId="5" applyFont="1" applyFill="1" applyAlignment="1"/>
    <xf numFmtId="0" fontId="6" fillId="3" borderId="0" xfId="67" applyFont="1" applyFill="1"/>
    <xf numFmtId="0" fontId="6" fillId="3" borderId="0" xfId="67" applyFont="1" applyFill="1" applyBorder="1"/>
    <xf numFmtId="1" fontId="6" fillId="3" borderId="0" xfId="67" applyNumberFormat="1" applyFont="1" applyFill="1" applyBorder="1" applyAlignment="1">
      <alignment horizontal="right" vertical="center" indent="1"/>
    </xf>
    <xf numFmtId="1" fontId="6" fillId="3" borderId="0" xfId="67" applyNumberFormat="1" applyFont="1" applyFill="1" applyAlignment="1">
      <alignment horizontal="right" vertical="center" indent="1"/>
    </xf>
    <xf numFmtId="2" fontId="6" fillId="0" borderId="0" xfId="4" quotePrefix="1" applyNumberFormat="1" applyFont="1" applyFill="1" applyAlignment="1">
      <alignment horizontal="right" vertical="center"/>
    </xf>
    <xf numFmtId="0" fontId="99" fillId="0" borderId="0" xfId="0" applyFont="1"/>
    <xf numFmtId="3" fontId="56" fillId="2" borderId="0" xfId="33" applyNumberFormat="1" applyFont="1" applyFill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0" fontId="8" fillId="0" borderId="0" xfId="33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3" fontId="65" fillId="0" borderId="0" xfId="33" applyNumberFormat="1" applyFont="1"/>
    <xf numFmtId="1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10" xfId="5" applyNumberFormat="1" applyFont="1" applyFill="1" applyBorder="1" applyAlignment="1" applyProtection="1">
      <alignment horizontal="center" vertical="center"/>
      <protection locked="0"/>
    </xf>
    <xf numFmtId="3" fontId="6" fillId="0" borderId="0" xfId="5" applyNumberFormat="1" applyFont="1" applyFill="1" applyBorder="1" applyAlignment="1" applyProtection="1">
      <alignment horizontal="center" vertical="center"/>
      <protection locked="0"/>
    </xf>
    <xf numFmtId="167" fontId="36" fillId="0" borderId="4" xfId="52" applyNumberFormat="1" applyFont="1" applyFill="1" applyBorder="1" applyAlignment="1">
      <alignment horizontal="center" vertical="center"/>
    </xf>
    <xf numFmtId="167" fontId="20" fillId="2" borderId="0" xfId="52" applyNumberFormat="1" applyFont="1" applyFill="1" applyAlignment="1">
      <alignment horizontal="center" vertical="center"/>
    </xf>
    <xf numFmtId="0" fontId="22" fillId="0" borderId="18" xfId="27" applyFont="1" applyFill="1" applyBorder="1" applyAlignment="1">
      <alignment horizontal="center" vertical="center" wrapText="1" readingOrder="1"/>
    </xf>
    <xf numFmtId="0" fontId="36" fillId="0" borderId="0" xfId="27" applyFont="1" applyFill="1" applyBorder="1" applyAlignment="1">
      <alignment wrapText="1" readingOrder="1"/>
    </xf>
    <xf numFmtId="0" fontId="36" fillId="0" borderId="17" xfId="27" applyFont="1" applyFill="1" applyBorder="1" applyAlignment="1">
      <alignment horizontal="center" vertical="center" wrapText="1" readingOrder="1"/>
    </xf>
    <xf numFmtId="167" fontId="59" fillId="0" borderId="0" xfId="27" applyNumberFormat="1" applyFont="1" applyAlignment="1">
      <alignment horizontal="center" vertical="center"/>
    </xf>
    <xf numFmtId="0" fontId="36" fillId="0" borderId="17" xfId="27" applyFont="1" applyFill="1" applyBorder="1" applyAlignment="1">
      <alignment horizontal="left" vertical="center" wrapText="1" indent="1" readingOrder="1"/>
    </xf>
    <xf numFmtId="167" fontId="59" fillId="0" borderId="0" xfId="27" applyNumberFormat="1" applyFont="1" applyFill="1" applyAlignment="1">
      <alignment horizontal="center" vertical="center"/>
    </xf>
    <xf numFmtId="167" fontId="59" fillId="0" borderId="0" xfId="27" applyNumberFormat="1" applyFont="1"/>
    <xf numFmtId="0" fontId="5" fillId="0" borderId="0" xfId="1" applyFont="1"/>
    <xf numFmtId="1" fontId="11" fillId="0" borderId="0" xfId="67" applyNumberFormat="1" applyFont="1" applyFill="1" applyAlignment="1">
      <alignment horizontal="right" vertical="center" indent="1"/>
    </xf>
    <xf numFmtId="1" fontId="11" fillId="0" borderId="0" xfId="67" applyNumberFormat="1" applyFont="1" applyFill="1" applyBorder="1" applyAlignment="1">
      <alignment horizontal="right" vertical="center" indent="1"/>
    </xf>
    <xf numFmtId="0" fontId="65" fillId="0" borderId="0" xfId="67" applyFont="1" applyFill="1" applyAlignment="1">
      <alignment horizontal="left"/>
    </xf>
    <xf numFmtId="3" fontId="65" fillId="0" borderId="0" xfId="67" applyNumberFormat="1" applyFont="1" applyFill="1" applyAlignment="1">
      <alignment horizontal="right" vertical="center" indent="1"/>
    </xf>
    <xf numFmtId="1" fontId="65" fillId="0" borderId="0" xfId="67" applyNumberFormat="1" applyFont="1" applyFill="1" applyAlignment="1">
      <alignment horizontal="right" vertical="center" indent="1"/>
    </xf>
    <xf numFmtId="0" fontId="11" fillId="0" borderId="0" xfId="67" applyFont="1" applyFill="1" applyAlignment="1">
      <alignment horizontal="left"/>
    </xf>
    <xf numFmtId="0" fontId="65" fillId="0" borderId="0" xfId="67" applyFont="1" applyFill="1" applyBorder="1" applyAlignment="1">
      <alignment horizontal="left" indent="1"/>
    </xf>
    <xf numFmtId="0" fontId="11" fillId="0" borderId="0" xfId="67" applyFont="1" applyFill="1"/>
    <xf numFmtId="3" fontId="11" fillId="0" borderId="0" xfId="67" applyNumberFormat="1" applyFont="1" applyFill="1"/>
    <xf numFmtId="0" fontId="65" fillId="0" borderId="0" xfId="67" applyFont="1" applyFill="1" applyAlignment="1">
      <alignment horizontal="right" vertical="center" indent="1"/>
    </xf>
    <xf numFmtId="1" fontId="65" fillId="0" borderId="0" xfId="67" applyNumberFormat="1" applyFont="1" applyFill="1" applyBorder="1" applyAlignment="1">
      <alignment horizontal="right" vertical="center" indent="1"/>
    </xf>
    <xf numFmtId="0" fontId="65" fillId="0" borderId="0" xfId="67" applyFont="1" applyFill="1" applyBorder="1"/>
    <xf numFmtId="0" fontId="65" fillId="0" borderId="0" xfId="67" applyFont="1" applyFill="1" applyBorder="1" applyAlignment="1">
      <alignment horizontal="center"/>
    </xf>
    <xf numFmtId="0" fontId="65" fillId="0" borderId="0" xfId="67" applyFont="1" applyFill="1" applyBorder="1" applyAlignment="1">
      <alignment horizontal="center" vertical="center"/>
    </xf>
    <xf numFmtId="0" fontId="11" fillId="0" borderId="0" xfId="67" applyFont="1" applyFill="1" applyBorder="1" applyAlignment="1">
      <alignment horizontal="left"/>
    </xf>
    <xf numFmtId="0" fontId="65" fillId="0" borderId="0" xfId="67" applyFont="1" applyFill="1" applyBorder="1" applyAlignment="1">
      <alignment horizontal="left"/>
    </xf>
    <xf numFmtId="0" fontId="65" fillId="0" borderId="0" xfId="67" applyFont="1" applyFill="1" applyBorder="1" applyAlignment="1">
      <alignment horizontal="right" vertical="center" indent="1"/>
    </xf>
    <xf numFmtId="0" fontId="12" fillId="0" borderId="0" xfId="72"/>
    <xf numFmtId="0" fontId="12" fillId="0" borderId="0" xfId="72" applyFont="1"/>
    <xf numFmtId="0" fontId="28" fillId="3" borderId="0" xfId="12" applyFont="1" applyFill="1" applyBorder="1" applyAlignment="1">
      <alignment vertical="center"/>
    </xf>
    <xf numFmtId="0" fontId="32" fillId="3" borderId="0" xfId="12" applyFont="1" applyFill="1" applyBorder="1" applyAlignment="1">
      <alignment horizontal="right" vertical="center"/>
    </xf>
    <xf numFmtId="0" fontId="28" fillId="3" borderId="10" xfId="12" applyFont="1" applyFill="1" applyBorder="1" applyAlignment="1">
      <alignment vertical="center"/>
    </xf>
    <xf numFmtId="0" fontId="32" fillId="3" borderId="10" xfId="12" applyFont="1" applyFill="1" applyBorder="1" applyAlignment="1">
      <alignment horizontal="right" vertical="center"/>
    </xf>
    <xf numFmtId="3" fontId="20" fillId="2" borderId="0" xfId="12" applyNumberFormat="1" applyFont="1" applyFill="1" applyBorder="1" applyAlignment="1">
      <alignment horizontal="right" vertical="center"/>
    </xf>
    <xf numFmtId="3" fontId="20" fillId="3" borderId="0" xfId="12" applyNumberFormat="1" applyFont="1" applyFill="1" applyBorder="1" applyAlignment="1">
      <alignment horizontal="right" vertical="center"/>
    </xf>
    <xf numFmtId="3" fontId="20" fillId="2" borderId="10" xfId="12" applyNumberFormat="1" applyFont="1" applyFill="1" applyBorder="1" applyAlignment="1">
      <alignment horizontal="right" vertical="center"/>
    </xf>
    <xf numFmtId="0" fontId="40" fillId="3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vertical="center"/>
    </xf>
    <xf numFmtId="0" fontId="20" fillId="3" borderId="0" xfId="12" applyFont="1" applyFill="1" applyBorder="1" applyAlignment="1">
      <alignment horizontal="right" vertical="center"/>
    </xf>
    <xf numFmtId="0" fontId="20" fillId="3" borderId="10" xfId="12" applyFont="1" applyFill="1" applyBorder="1" applyAlignment="1">
      <alignment horizontal="left" vertical="center"/>
    </xf>
    <xf numFmtId="0" fontId="20" fillId="3" borderId="10" xfId="12" applyFont="1" applyFill="1" applyBorder="1" applyAlignment="1">
      <alignment horizontal="right" vertical="center"/>
    </xf>
    <xf numFmtId="0" fontId="20" fillId="3" borderId="10" xfId="12" quotePrefix="1" applyFont="1" applyFill="1" applyBorder="1" applyAlignment="1">
      <alignment horizontal="right" vertical="center"/>
    </xf>
    <xf numFmtId="165" fontId="6" fillId="0" borderId="0" xfId="19" applyNumberFormat="1" applyFont="1" applyFill="1" applyBorder="1" applyAlignment="1">
      <alignment vertical="center"/>
    </xf>
    <xf numFmtId="0" fontId="12" fillId="0" borderId="0" xfId="1" applyFont="1" applyFill="1" applyAlignment="1">
      <alignment horizontal="left" vertical="center" indent="2"/>
    </xf>
    <xf numFmtId="0" fontId="14" fillId="0" borderId="0" xfId="1" applyFont="1" applyFill="1" applyAlignment="1">
      <alignment horizontal="left" vertical="center" indent="2"/>
    </xf>
    <xf numFmtId="0" fontId="13" fillId="0" borderId="0" xfId="1" applyFont="1" applyFill="1" applyAlignment="1">
      <alignment vertical="center"/>
    </xf>
    <xf numFmtId="0" fontId="14" fillId="0" borderId="0" xfId="1" applyFont="1" applyFill="1"/>
    <xf numFmtId="0" fontId="21" fillId="0" borderId="0" xfId="1" applyFont="1" applyFill="1"/>
    <xf numFmtId="0" fontId="14" fillId="0" borderId="0" xfId="1" applyFont="1" applyFill="1" applyAlignment="1">
      <alignment vertical="center"/>
    </xf>
    <xf numFmtId="0" fontId="19" fillId="0" borderId="0" xfId="1" applyFont="1" applyFill="1"/>
    <xf numFmtId="0" fontId="15" fillId="0" borderId="0" xfId="1" applyFont="1" applyFill="1" applyAlignment="1">
      <alignment horizontal="left" vertical="center"/>
    </xf>
    <xf numFmtId="0" fontId="6" fillId="0" borderId="0" xfId="42" applyFont="1" applyFill="1" applyBorder="1" applyAlignment="1">
      <alignment horizontal="left" vertical="center" wrapText="1" indent="1" readingOrder="1"/>
    </xf>
    <xf numFmtId="0" fontId="6" fillId="0" borderId="0" xfId="42" applyFont="1" applyFill="1" applyBorder="1" applyAlignment="1">
      <alignment horizontal="left" wrapText="1" indent="1" readingOrder="1"/>
    </xf>
    <xf numFmtId="0" fontId="6" fillId="0" borderId="0" xfId="42" applyFont="1" applyFill="1" applyBorder="1" applyAlignment="1">
      <alignment horizontal="left" vertical="center" readingOrder="1"/>
    </xf>
    <xf numFmtId="0" fontId="6" fillId="0" borderId="0" xfId="42" applyFont="1" applyFill="1" applyBorder="1" applyAlignment="1">
      <alignment horizontal="center" vertical="center" readingOrder="1"/>
    </xf>
    <xf numFmtId="0" fontId="22" fillId="0" borderId="0" xfId="42" applyFont="1" applyFill="1" applyBorder="1" applyAlignment="1">
      <alignment horizontal="left" vertical="center" readingOrder="1"/>
    </xf>
    <xf numFmtId="0" fontId="22" fillId="0" borderId="0" xfId="42" applyFont="1" applyFill="1" applyBorder="1" applyAlignment="1">
      <alignment horizontal="center" vertical="center" readingOrder="1"/>
    </xf>
    <xf numFmtId="9" fontId="63" fillId="0" borderId="0" xfId="3" applyFont="1" applyFill="1" applyBorder="1"/>
    <xf numFmtId="167" fontId="20" fillId="0" borderId="0" xfId="42" applyNumberFormat="1" applyFont="1" applyFill="1" applyBorder="1" applyAlignment="1">
      <alignment horizontal="right" vertical="center"/>
    </xf>
    <xf numFmtId="172" fontId="20" fillId="0" borderId="0" xfId="50" applyNumberFormat="1" applyFont="1" applyFill="1" applyBorder="1" applyAlignment="1">
      <alignment horizontal="right" vertical="center"/>
    </xf>
    <xf numFmtId="0" fontId="12" fillId="0" borderId="0" xfId="42" applyFont="1" applyFill="1" applyBorder="1" applyAlignment="1"/>
    <xf numFmtId="0" fontId="12" fillId="0" borderId="0" xfId="42" applyFont="1" applyFill="1" applyBorder="1" applyAlignment="1">
      <alignment vertical="top"/>
    </xf>
    <xf numFmtId="0" fontId="3" fillId="0" borderId="0" xfId="42" applyAlignment="1">
      <alignment horizontal="right"/>
    </xf>
    <xf numFmtId="0" fontId="82" fillId="0" borderId="0" xfId="42" applyFont="1" applyAlignment="1">
      <alignment horizontal="left" vertical="center" readingOrder="1"/>
    </xf>
    <xf numFmtId="9" fontId="63" fillId="0" borderId="0" xfId="3" applyFont="1"/>
    <xf numFmtId="3" fontId="63" fillId="0" borderId="0" xfId="42" applyNumberFormat="1" applyFont="1"/>
    <xf numFmtId="0" fontId="63" fillId="0" borderId="0" xfId="42" applyFont="1"/>
    <xf numFmtId="0" fontId="6" fillId="0" borderId="0" xfId="42" applyFont="1" applyBorder="1" applyAlignment="1">
      <alignment horizontal="center" vertical="center" wrapText="1" readingOrder="1"/>
    </xf>
    <xf numFmtId="15" fontId="20" fillId="0" borderId="0" xfId="42" applyNumberFormat="1" applyFont="1" applyAlignment="1">
      <alignment horizontal="left" vertical="center" readingOrder="1"/>
    </xf>
    <xf numFmtId="0" fontId="63" fillId="0" borderId="0" xfId="42" applyFont="1" applyAlignment="1">
      <alignment vertical="center"/>
    </xf>
    <xf numFmtId="0" fontId="15" fillId="0" borderId="0" xfId="42" applyFont="1" applyAlignment="1">
      <alignment vertical="center"/>
    </xf>
    <xf numFmtId="0" fontId="13" fillId="0" borderId="0" xfId="42" applyFont="1" applyAlignment="1">
      <alignment vertical="center"/>
    </xf>
    <xf numFmtId="0" fontId="20" fillId="3" borderId="0" xfId="61" applyFont="1" applyFill="1"/>
    <xf numFmtId="167" fontId="6" fillId="3" borderId="0" xfId="61" applyNumberFormat="1" applyFont="1" applyFill="1" applyAlignment="1">
      <alignment horizontal="center"/>
    </xf>
    <xf numFmtId="0" fontId="52" fillId="3" borderId="0" xfId="61" applyFont="1" applyFill="1" applyAlignment="1">
      <alignment horizontal="right" indent="1"/>
    </xf>
    <xf numFmtId="0" fontId="52" fillId="3" borderId="0" xfId="61" applyFont="1" applyFill="1" applyAlignment="1"/>
    <xf numFmtId="0" fontId="52" fillId="3" borderId="0" xfId="61" quotePrefix="1" applyFont="1" applyFill="1" applyAlignment="1">
      <alignment horizontal="right" indent="1"/>
    </xf>
    <xf numFmtId="0" fontId="52" fillId="3" borderId="0" xfId="61" quotePrefix="1" applyFont="1" applyFill="1" applyAlignment="1"/>
    <xf numFmtId="0" fontId="52" fillId="3" borderId="0" xfId="61" applyFont="1" applyFill="1" applyBorder="1" applyAlignment="1"/>
    <xf numFmtId="167" fontId="6" fillId="3" borderId="3" xfId="61" applyNumberFormat="1" applyFont="1" applyFill="1" applyBorder="1" applyAlignment="1">
      <alignment horizontal="center"/>
    </xf>
    <xf numFmtId="0" fontId="52" fillId="3" borderId="3" xfId="61" applyFont="1" applyFill="1" applyBorder="1" applyAlignment="1">
      <alignment horizontal="right" indent="1"/>
    </xf>
    <xf numFmtId="0" fontId="52" fillId="3" borderId="3" xfId="61" applyFont="1" applyFill="1" applyBorder="1" applyAlignment="1"/>
    <xf numFmtId="167" fontId="6" fillId="3" borderId="0" xfId="61" quotePrefix="1" applyNumberFormat="1" applyFont="1" applyFill="1" applyAlignment="1">
      <alignment horizontal="center"/>
    </xf>
    <xf numFmtId="167" fontId="6" fillId="3" borderId="0" xfId="61" applyNumberFormat="1" applyFont="1" applyFill="1" applyBorder="1" applyAlignment="1">
      <alignment horizontal="center"/>
    </xf>
    <xf numFmtId="0" fontId="20" fillId="3" borderId="3" xfId="61" applyFont="1" applyFill="1" applyBorder="1" applyAlignment="1">
      <alignment horizontal="center"/>
    </xf>
    <xf numFmtId="0" fontId="61" fillId="3" borderId="3" xfId="61" applyFont="1" applyFill="1" applyBorder="1" applyAlignment="1">
      <alignment horizontal="right" indent="1"/>
    </xf>
    <xf numFmtId="0" fontId="6" fillId="3" borderId="3" xfId="61" applyFont="1" applyFill="1" applyBorder="1" applyAlignment="1"/>
    <xf numFmtId="0" fontId="20" fillId="0" borderId="0" xfId="42" applyFont="1" applyAlignment="1">
      <alignment horizontal="left" vertical="center" readingOrder="1"/>
    </xf>
    <xf numFmtId="0" fontId="3" fillId="0" borderId="0" xfId="19" applyFont="1"/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center" vertical="center"/>
    </xf>
    <xf numFmtId="3" fontId="20" fillId="5" borderId="3" xfId="0" applyNumberFormat="1" applyFont="1" applyFill="1" applyBorder="1" applyAlignment="1">
      <alignment horizontal="right" vertical="center"/>
    </xf>
    <xf numFmtId="3" fontId="9" fillId="5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 applyAlignment="1">
      <alignment horizontal="right" vertical="center"/>
    </xf>
    <xf numFmtId="166" fontId="28" fillId="3" borderId="0" xfId="0" applyNumberFormat="1" applyFont="1" applyFill="1" applyAlignment="1">
      <alignment vertical="top"/>
    </xf>
    <xf numFmtId="0" fontId="28" fillId="3" borderId="0" xfId="0" applyFont="1" applyFill="1" applyAlignment="1">
      <alignment vertical="top"/>
    </xf>
    <xf numFmtId="3" fontId="9" fillId="3" borderId="31" xfId="5" applyNumberFormat="1" applyFont="1" applyFill="1" applyBorder="1" applyAlignment="1" applyProtection="1">
      <alignment horizontal="right"/>
      <protection locked="0"/>
    </xf>
    <xf numFmtId="0" fontId="9" fillId="3" borderId="31" xfId="5" applyFont="1" applyFill="1" applyBorder="1" applyAlignment="1">
      <alignment horizontal="left" indent="1"/>
    </xf>
    <xf numFmtId="3" fontId="9" fillId="3" borderId="31" xfId="0" applyNumberFormat="1" applyFont="1" applyFill="1" applyBorder="1" applyAlignment="1">
      <alignment vertical="center"/>
    </xf>
    <xf numFmtId="0" fontId="9" fillId="3" borderId="31" xfId="0" applyFont="1" applyFill="1" applyBorder="1" applyAlignment="1">
      <alignment horizontal="justify" vertical="center"/>
    </xf>
    <xf numFmtId="0" fontId="9" fillId="3" borderId="31" xfId="5" applyFont="1" applyFill="1" applyBorder="1" applyAlignment="1">
      <alignment horizontal="left"/>
    </xf>
    <xf numFmtId="0" fontId="9" fillId="3" borderId="31" xfId="5" applyFont="1" applyFill="1" applyBorder="1" applyAlignment="1" applyProtection="1">
      <alignment horizontal="left"/>
      <protection locked="0"/>
    </xf>
    <xf numFmtId="173" fontId="9" fillId="3" borderId="31" xfId="49" applyNumberFormat="1" applyFont="1" applyFill="1" applyBorder="1" applyAlignment="1">
      <alignment vertical="center"/>
    </xf>
    <xf numFmtId="173" fontId="9" fillId="3" borderId="31" xfId="49" applyNumberFormat="1" applyFont="1" applyFill="1" applyBorder="1" applyAlignment="1" applyProtection="1">
      <alignment vertical="center"/>
      <protection locked="0"/>
    </xf>
    <xf numFmtId="0" fontId="9" fillId="3" borderId="31" xfId="5" applyFont="1" applyFill="1" applyBorder="1" applyAlignment="1">
      <alignment horizontal="left" vertical="center"/>
    </xf>
    <xf numFmtId="0" fontId="9" fillId="3" borderId="31" xfId="5" quotePrefix="1" applyFont="1" applyFill="1" applyBorder="1" applyAlignment="1">
      <alignment horizontal="left" vertical="center"/>
    </xf>
    <xf numFmtId="173" fontId="6" fillId="3" borderId="31" xfId="49" applyNumberFormat="1" applyFont="1" applyFill="1" applyBorder="1" applyAlignment="1">
      <alignment vertical="center"/>
    </xf>
    <xf numFmtId="0" fontId="6" fillId="3" borderId="31" xfId="5" applyFont="1" applyFill="1" applyBorder="1" applyAlignment="1">
      <alignment horizontal="left" vertical="center"/>
    </xf>
    <xf numFmtId="3" fontId="20" fillId="3" borderId="31" xfId="0" applyNumberFormat="1" applyFont="1" applyFill="1" applyBorder="1"/>
    <xf numFmtId="3" fontId="20" fillId="3" borderId="31" xfId="0" applyNumberFormat="1" applyFont="1" applyFill="1" applyBorder="1" applyProtection="1">
      <protection locked="0"/>
    </xf>
    <xf numFmtId="0" fontId="9" fillId="3" borderId="31" xfId="5" applyFont="1" applyFill="1" applyBorder="1" applyAlignment="1">
      <alignment horizontal="left" vertical="center" indent="1"/>
    </xf>
    <xf numFmtId="3" fontId="20" fillId="3" borderId="31" xfId="0" applyNumberFormat="1" applyFont="1" applyFill="1" applyBorder="1" applyAlignment="1">
      <alignment vertical="center"/>
    </xf>
    <xf numFmtId="3" fontId="20" fillId="3" borderId="31" xfId="0" applyNumberFormat="1" applyFont="1" applyFill="1" applyBorder="1" applyAlignment="1" applyProtection="1">
      <alignment vertical="center"/>
      <protection locked="0"/>
    </xf>
    <xf numFmtId="0" fontId="9" fillId="3" borderId="31" xfId="5" quotePrefix="1" applyFont="1" applyFill="1" applyBorder="1" applyAlignment="1">
      <alignment horizontal="left" vertical="center" indent="1"/>
    </xf>
    <xf numFmtId="0" fontId="6" fillId="3" borderId="31" xfId="5" applyFont="1" applyFill="1" applyBorder="1" applyAlignment="1">
      <alignment horizontal="left" vertical="center" indent="1"/>
    </xf>
    <xf numFmtId="167" fontId="6" fillId="3" borderId="31" xfId="5" applyNumberFormat="1" applyFont="1" applyFill="1" applyBorder="1" applyAlignment="1" applyProtection="1">
      <alignment horizontal="right" vertical="top" indent="1"/>
      <protection locked="0"/>
    </xf>
    <xf numFmtId="3" fontId="9" fillId="3" borderId="31" xfId="5" applyNumberFormat="1" applyFont="1" applyFill="1" applyBorder="1" applyAlignment="1" applyProtection="1">
      <alignment horizontal="right" vertical="center"/>
      <protection locked="0"/>
    </xf>
    <xf numFmtId="0" fontId="12" fillId="3" borderId="0" xfId="72" applyFont="1" applyFill="1"/>
    <xf numFmtId="0" fontId="7" fillId="3" borderId="0" xfId="12" applyFont="1" applyFill="1" applyBorder="1" applyAlignment="1">
      <alignment horizontal="left" vertical="center" indent="1"/>
    </xf>
    <xf numFmtId="0" fontId="8" fillId="3" borderId="0" xfId="12" applyFont="1" applyFill="1" applyBorder="1" applyAlignment="1">
      <alignment horizontal="center" vertical="center"/>
    </xf>
    <xf numFmtId="0" fontId="12" fillId="3" borderId="0" xfId="72" applyFill="1"/>
    <xf numFmtId="0" fontId="102" fillId="3" borderId="0" xfId="12" applyFont="1" applyFill="1" applyBorder="1" applyAlignment="1">
      <alignment horizontal="left" vertical="center" indent="1"/>
    </xf>
    <xf numFmtId="0" fontId="101" fillId="3" borderId="0" xfId="12" applyFont="1" applyFill="1" applyBorder="1" applyAlignment="1">
      <alignment horizontal="left" vertical="center" indent="1"/>
    </xf>
    <xf numFmtId="0" fontId="13" fillId="3" borderId="0" xfId="12" applyFont="1" applyFill="1" applyBorder="1" applyAlignment="1">
      <alignment vertical="center"/>
    </xf>
    <xf numFmtId="0" fontId="11" fillId="0" borderId="0" xfId="4" applyFont="1" applyFill="1" applyAlignment="1">
      <alignment horizontal="left" vertical="center" indent="1"/>
    </xf>
    <xf numFmtId="0" fontId="11" fillId="0" borderId="0" xfId="4" applyFont="1" applyFill="1" applyAlignment="1">
      <alignment vertical="top"/>
    </xf>
    <xf numFmtId="0" fontId="79" fillId="0" borderId="0" xfId="4" applyFont="1" applyFill="1" applyAlignment="1">
      <alignment vertical="center"/>
    </xf>
    <xf numFmtId="9" fontId="67" fillId="0" borderId="32" xfId="6" applyFont="1" applyFill="1" applyBorder="1" applyAlignment="1" applyProtection="1">
      <alignment vertical="center"/>
    </xf>
    <xf numFmtId="169" fontId="9" fillId="0" borderId="31" xfId="4" applyNumberFormat="1" applyFont="1" applyFill="1" applyBorder="1" applyAlignment="1" applyProtection="1">
      <alignment horizontal="right"/>
    </xf>
    <xf numFmtId="167" fontId="9" fillId="0" borderId="31" xfId="7" applyNumberFormat="1" applyFont="1" applyFill="1" applyBorder="1" applyAlignment="1" applyProtection="1">
      <alignment horizontal="right"/>
    </xf>
    <xf numFmtId="167" fontId="9" fillId="0" borderId="31" xfId="8" applyNumberFormat="1" applyFont="1" applyFill="1" applyBorder="1" applyAlignment="1" applyProtection="1"/>
    <xf numFmtId="0" fontId="65" fillId="0" borderId="0" xfId="4" applyFont="1" applyFill="1"/>
    <xf numFmtId="3" fontId="9" fillId="0" borderId="31" xfId="4" applyNumberFormat="1" applyFont="1" applyFill="1" applyBorder="1" applyAlignment="1" applyProtection="1"/>
    <xf numFmtId="1" fontId="9" fillId="0" borderId="31" xfId="7" applyNumberFormat="1" applyFont="1" applyFill="1" applyBorder="1" applyAlignment="1" applyProtection="1"/>
    <xf numFmtId="0" fontId="65" fillId="0" borderId="0" xfId="4" applyFont="1" applyFill="1" applyAlignment="1"/>
    <xf numFmtId="0" fontId="40" fillId="3" borderId="3" xfId="14" applyFont="1" applyFill="1" applyBorder="1" applyAlignment="1">
      <alignment horizontal="left"/>
    </xf>
    <xf numFmtId="0" fontId="20" fillId="2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horizontal="left" vertical="center"/>
    </xf>
    <xf numFmtId="0" fontId="20" fillId="2" borderId="10" xfId="12" applyFont="1" applyFill="1" applyBorder="1" applyAlignment="1">
      <alignment horizontal="left" vertical="center"/>
    </xf>
    <xf numFmtId="167" fontId="9" fillId="0" borderId="31" xfId="4" applyNumberFormat="1" applyFont="1" applyFill="1" applyBorder="1" applyAlignment="1" applyProtection="1"/>
    <xf numFmtId="0" fontId="20" fillId="2" borderId="0" xfId="4" applyFont="1" applyFill="1" applyAlignment="1">
      <alignment vertical="center"/>
    </xf>
    <xf numFmtId="49" fontId="2" fillId="0" borderId="0" xfId="42" applyNumberFormat="1" applyFont="1" applyAlignment="1">
      <alignment vertical="center"/>
    </xf>
    <xf numFmtId="0" fontId="2" fillId="0" borderId="0" xfId="42" applyFont="1"/>
    <xf numFmtId="167" fontId="5" fillId="0" borderId="0" xfId="1" applyNumberFormat="1" applyFont="1"/>
    <xf numFmtId="0" fontId="3" fillId="0" borderId="0" xfId="19" applyFont="1" applyFill="1"/>
    <xf numFmtId="9" fontId="6" fillId="0" borderId="0" xfId="0" applyNumberFormat="1" applyFont="1" applyFill="1" applyBorder="1" applyAlignment="1">
      <alignment vertical="center" wrapText="1" readingOrder="1"/>
    </xf>
    <xf numFmtId="0" fontId="70" fillId="3" borderId="0" xfId="0" applyFont="1" applyFill="1" applyAlignment="1"/>
    <xf numFmtId="0" fontId="65" fillId="3" borderId="0" xfId="0" applyFont="1" applyFill="1" applyAlignment="1"/>
    <xf numFmtId="0" fontId="4" fillId="3" borderId="0" xfId="0" applyFont="1" applyFill="1"/>
    <xf numFmtId="3" fontId="103" fillId="0" borderId="0" xfId="33" applyNumberFormat="1" applyFont="1" applyAlignment="1">
      <alignment horizontal="center"/>
    </xf>
    <xf numFmtId="0" fontId="103" fillId="0" borderId="0" xfId="33" applyFont="1" applyAlignment="1">
      <alignment horizontal="center"/>
    </xf>
    <xf numFmtId="3" fontId="56" fillId="2" borderId="13" xfId="33" applyNumberFormat="1" applyFont="1" applyFill="1" applyBorder="1" applyAlignment="1">
      <alignment horizontal="center" vertical="center"/>
    </xf>
    <xf numFmtId="3" fontId="56" fillId="2" borderId="0" xfId="33" applyNumberFormat="1" applyFont="1" applyFill="1" applyBorder="1" applyAlignment="1">
      <alignment horizontal="center" vertical="center"/>
    </xf>
    <xf numFmtId="0" fontId="56" fillId="2" borderId="0" xfId="33" applyFont="1" applyFill="1" applyBorder="1" applyAlignment="1">
      <alignment horizontal="center" vertical="center"/>
    </xf>
    <xf numFmtId="3" fontId="8" fillId="0" borderId="7" xfId="33" applyNumberFormat="1" applyFont="1" applyFill="1" applyBorder="1" applyAlignment="1">
      <alignment horizontal="center" vertical="center"/>
    </xf>
    <xf numFmtId="3" fontId="8" fillId="0" borderId="13" xfId="33" applyNumberFormat="1" applyFont="1" applyFill="1" applyBorder="1" applyAlignment="1">
      <alignment horizontal="center"/>
    </xf>
    <xf numFmtId="3" fontId="8" fillId="0" borderId="0" xfId="33" applyNumberFormat="1" applyFont="1" applyFill="1" applyBorder="1" applyAlignment="1">
      <alignment horizontal="center"/>
    </xf>
    <xf numFmtId="3" fontId="8" fillId="0" borderId="7" xfId="33" applyNumberFormat="1" applyFont="1" applyBorder="1" applyAlignment="1">
      <alignment horizontal="center" vertical="center"/>
    </xf>
    <xf numFmtId="3" fontId="8" fillId="0" borderId="13" xfId="33" applyNumberFormat="1" applyFont="1" applyFill="1" applyBorder="1" applyAlignment="1">
      <alignment horizontal="center" vertical="center"/>
    </xf>
    <xf numFmtId="3" fontId="8" fillId="0" borderId="13" xfId="33" applyNumberFormat="1" applyFont="1" applyBorder="1" applyAlignment="1">
      <alignment horizontal="center" vertical="center"/>
    </xf>
    <xf numFmtId="3" fontId="8" fillId="0" borderId="0" xfId="33" applyNumberFormat="1" applyFont="1" applyBorder="1" applyAlignment="1">
      <alignment horizontal="center" vertical="center"/>
    </xf>
    <xf numFmtId="0" fontId="8" fillId="0" borderId="0" xfId="33" applyFont="1" applyBorder="1" applyAlignment="1">
      <alignment horizontal="center" vertical="center"/>
    </xf>
    <xf numFmtId="3" fontId="56" fillId="0" borderId="0" xfId="33" applyNumberFormat="1" applyFont="1" applyAlignment="1">
      <alignment horizontal="center" vertical="center"/>
    </xf>
    <xf numFmtId="3" fontId="104" fillId="0" borderId="0" xfId="33" applyNumberFormat="1" applyFont="1" applyFill="1" applyBorder="1" applyAlignment="1">
      <alignment horizontal="right"/>
    </xf>
    <xf numFmtId="3" fontId="20" fillId="2" borderId="16" xfId="33" applyNumberFormat="1" applyFont="1" applyFill="1" applyBorder="1" applyAlignment="1">
      <alignment horizontal="right"/>
    </xf>
    <xf numFmtId="3" fontId="20" fillId="2" borderId="0" xfId="33" applyNumberFormat="1" applyFont="1" applyFill="1" applyAlignment="1">
      <alignment horizontal="right"/>
    </xf>
    <xf numFmtId="0" fontId="32" fillId="0" borderId="10" xfId="33" applyFont="1" applyBorder="1"/>
    <xf numFmtId="3" fontId="9" fillId="2" borderId="0" xfId="33" applyNumberFormat="1" applyFont="1" applyFill="1" applyAlignment="1">
      <alignment horizontal="right"/>
    </xf>
    <xf numFmtId="3" fontId="9" fillId="2" borderId="16" xfId="33" applyNumberFormat="1" applyFont="1" applyFill="1" applyBorder="1" applyAlignment="1">
      <alignment horizontal="right"/>
    </xf>
    <xf numFmtId="0" fontId="71" fillId="0" borderId="0" xfId="0" applyFont="1" applyAlignment="1"/>
    <xf numFmtId="3" fontId="13" fillId="0" borderId="0" xfId="33" applyNumberFormat="1" applyFont="1" applyAlignment="1"/>
    <xf numFmtId="0" fontId="20" fillId="0" borderId="0" xfId="34" applyFont="1" applyFill="1" applyBorder="1"/>
    <xf numFmtId="3" fontId="72" fillId="0" borderId="0" xfId="36" applyNumberFormat="1" applyFont="1" applyFill="1" applyBorder="1" applyAlignment="1">
      <alignment horizontal="right"/>
    </xf>
    <xf numFmtId="3" fontId="12" fillId="3" borderId="0" xfId="72" applyNumberFormat="1" applyFont="1" applyFill="1"/>
    <xf numFmtId="167" fontId="9" fillId="0" borderId="31" xfId="4" applyNumberFormat="1" applyFont="1" applyFill="1" applyBorder="1" applyAlignment="1" applyProtection="1">
      <alignment vertical="center"/>
    </xf>
    <xf numFmtId="167" fontId="9" fillId="0" borderId="31" xfId="7" applyNumberFormat="1" applyFont="1" applyFill="1" applyBorder="1" applyAlignment="1" applyProtection="1">
      <alignment horizontal="right" vertical="center"/>
    </xf>
    <xf numFmtId="167" fontId="9" fillId="0" borderId="31" xfId="4" applyNumberFormat="1" applyFont="1" applyFill="1" applyBorder="1" applyAlignment="1" applyProtection="1">
      <alignment horizontal="right" vertical="center"/>
    </xf>
    <xf numFmtId="167" fontId="9" fillId="0" borderId="31" xfId="8" applyNumberFormat="1" applyFont="1" applyFill="1" applyBorder="1" applyAlignment="1" applyProtection="1">
      <alignment vertical="center"/>
    </xf>
    <xf numFmtId="3" fontId="9" fillId="0" borderId="31" xfId="4" applyNumberFormat="1" applyFont="1" applyFill="1" applyBorder="1" applyAlignment="1" applyProtection="1">
      <alignment vertical="center"/>
    </xf>
    <xf numFmtId="3" fontId="9" fillId="0" borderId="31" xfId="7" applyNumberFormat="1" applyFont="1" applyFill="1" applyBorder="1" applyAlignment="1" applyProtection="1">
      <alignment vertical="center"/>
    </xf>
    <xf numFmtId="166" fontId="9" fillId="0" borderId="31" xfId="4" applyNumberFormat="1" applyFont="1" applyFill="1" applyBorder="1" applyAlignment="1" applyProtection="1"/>
    <xf numFmtId="167" fontId="9" fillId="0" borderId="31" xfId="4" applyNumberFormat="1" applyFont="1" applyFill="1" applyBorder="1" applyAlignment="1" applyProtection="1">
      <alignment horizontal="right"/>
    </xf>
    <xf numFmtId="9" fontId="67" fillId="0" borderId="7" xfId="68" applyFont="1" applyFill="1" applyBorder="1" applyAlignment="1" applyProtection="1">
      <alignment vertical="center"/>
    </xf>
    <xf numFmtId="0" fontId="22" fillId="3" borderId="0" xfId="1" applyFont="1" applyFill="1"/>
    <xf numFmtId="0" fontId="20" fillId="2" borderId="0" xfId="1" applyFont="1" applyFill="1" applyAlignment="1">
      <alignment horizontal="left" vertical="center" indent="1"/>
    </xf>
    <xf numFmtId="167" fontId="8" fillId="4" borderId="0" xfId="0" applyNumberFormat="1" applyFont="1" applyFill="1" applyAlignment="1">
      <alignment horizontal="center"/>
    </xf>
    <xf numFmtId="0" fontId="2" fillId="0" borderId="0" xfId="1" applyFont="1"/>
    <xf numFmtId="0" fontId="2" fillId="0" borderId="0" xfId="1" applyFont="1" applyFill="1"/>
    <xf numFmtId="0" fontId="2" fillId="0" borderId="0" xfId="1" applyFont="1" applyBorder="1"/>
    <xf numFmtId="1" fontId="8" fillId="0" borderId="0" xfId="1" applyNumberFormat="1" applyFont="1" applyFill="1" applyBorder="1" applyAlignment="1">
      <alignment horizontal="right" vertical="center" indent="1"/>
    </xf>
    <xf numFmtId="0" fontId="20" fillId="0" borderId="0" xfId="1" applyFont="1" applyBorder="1" applyAlignment="1">
      <alignment horizontal="center"/>
    </xf>
    <xf numFmtId="0" fontId="61" fillId="0" borderId="0" xfId="1" applyFont="1" applyFill="1" applyBorder="1"/>
    <xf numFmtId="1" fontId="7" fillId="0" borderId="0" xfId="1" applyNumberFormat="1" applyFont="1" applyFill="1" applyBorder="1" applyAlignment="1">
      <alignment horizontal="right" vertical="center" indent="1"/>
    </xf>
    <xf numFmtId="1" fontId="47" fillId="0" borderId="0" xfId="1" applyNumberFormat="1" applyFont="1" applyFill="1" applyBorder="1" applyAlignment="1">
      <alignment horizontal="right" vertical="center" indent="1"/>
    </xf>
    <xf numFmtId="0" fontId="15" fillId="0" borderId="0" xfId="1" applyFont="1" applyFill="1" applyBorder="1"/>
    <xf numFmtId="1" fontId="20" fillId="0" borderId="0" xfId="1" applyNumberFormat="1" applyFont="1" applyFill="1" applyBorder="1" applyAlignment="1">
      <alignment horizontal="right" vertical="center" indent="1"/>
    </xf>
    <xf numFmtId="0" fontId="61" fillId="0" borderId="0" xfId="1" applyFont="1"/>
    <xf numFmtId="9" fontId="2" fillId="0" borderId="0" xfId="1" applyNumberFormat="1" applyFont="1" applyFill="1" applyBorder="1" applyAlignment="1">
      <alignment horizontal="right" vertical="center" indent="1"/>
    </xf>
    <xf numFmtId="0" fontId="56" fillId="3" borderId="0" xfId="8" applyFont="1" applyFill="1" applyBorder="1" applyAlignment="1" applyProtection="1">
      <alignment horizontal="right" wrapText="1"/>
      <protection hidden="1"/>
    </xf>
    <xf numFmtId="167" fontId="20" fillId="0" borderId="0" xfId="1" applyNumberFormat="1" applyFont="1" applyFill="1" applyBorder="1" applyAlignment="1">
      <alignment horizontal="right" vertical="center" indent="1"/>
    </xf>
    <xf numFmtId="1" fontId="2" fillId="0" borderId="0" xfId="1" applyNumberFormat="1" applyFont="1" applyFill="1" applyBorder="1" applyAlignment="1">
      <alignment horizontal="right" vertical="center" indent="1"/>
    </xf>
    <xf numFmtId="9" fontId="2" fillId="0" borderId="0" xfId="1" applyNumberFormat="1" applyFont="1" applyAlignment="1">
      <alignment horizontal="right" indent="1"/>
    </xf>
    <xf numFmtId="0" fontId="2" fillId="0" borderId="0" xfId="1" applyFont="1" applyAlignment="1">
      <alignment horizontal="right" indent="1"/>
    </xf>
    <xf numFmtId="167" fontId="2" fillId="0" borderId="0" xfId="1" applyNumberFormat="1" applyFont="1" applyFill="1" applyBorder="1" applyAlignment="1">
      <alignment horizontal="right" vertical="center" indent="1"/>
    </xf>
    <xf numFmtId="9" fontId="8" fillId="0" borderId="0" xfId="1" applyNumberFormat="1" applyFont="1" applyBorder="1" applyAlignment="1">
      <alignment horizontal="right" vertical="center" indent="1"/>
    </xf>
    <xf numFmtId="0" fontId="8" fillId="0" borderId="0" xfId="1" applyFont="1" applyAlignment="1">
      <alignment horizontal="right" vertical="center" indent="1"/>
    </xf>
    <xf numFmtId="0" fontId="8" fillId="0" borderId="0" xfId="1" applyFont="1" applyBorder="1" applyAlignment="1">
      <alignment horizontal="right" vertical="center" indent="1"/>
    </xf>
    <xf numFmtId="0" fontId="2" fillId="0" borderId="0" xfId="1" applyFont="1" applyBorder="1" applyAlignment="1">
      <alignment horizontal="right" indent="1"/>
    </xf>
    <xf numFmtId="9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Border="1" applyAlignment="1">
      <alignment horizontal="right" vertical="center" indent="1"/>
    </xf>
    <xf numFmtId="0" fontId="20" fillId="0" borderId="0" xfId="1" applyFont="1" applyBorder="1" applyAlignment="1">
      <alignment horizontal="center" vertical="center"/>
    </xf>
    <xf numFmtId="9" fontId="20" fillId="0" borderId="0" xfId="1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0" fontId="20" fillId="0" borderId="0" xfId="1" applyFont="1" applyFill="1" applyBorder="1" applyAlignment="1">
      <alignment horizontal="center" vertical="center"/>
    </xf>
    <xf numFmtId="0" fontId="20" fillId="0" borderId="0" xfId="1" applyFont="1" applyFill="1" applyBorder="1"/>
    <xf numFmtId="0" fontId="20" fillId="0" borderId="0" xfId="1" applyFont="1" applyFill="1" applyBorder="1" applyAlignment="1">
      <alignment horizontal="center"/>
    </xf>
    <xf numFmtId="0" fontId="20" fillId="0" borderId="0" xfId="1" applyFont="1" applyFill="1" applyBorder="1" applyAlignment="1">
      <alignment horizontal="right" vertical="center" indent="1"/>
    </xf>
    <xf numFmtId="0" fontId="60" fillId="0" borderId="0" xfId="1" applyFont="1" applyFill="1" applyBorder="1" applyAlignment="1">
      <alignment horizontal="left" vertical="center" indent="1"/>
    </xf>
    <xf numFmtId="9" fontId="20" fillId="0" borderId="0" xfId="1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left" indent="1"/>
    </xf>
    <xf numFmtId="0" fontId="47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" fillId="0" borderId="0" xfId="1" applyFont="1" applyFill="1" applyBorder="1"/>
    <xf numFmtId="0" fontId="3" fillId="0" borderId="0" xfId="1" applyFill="1" applyBorder="1"/>
    <xf numFmtId="1" fontId="49" fillId="0" borderId="0" xfId="1" applyNumberFormat="1" applyFont="1" applyFill="1" applyBorder="1" applyAlignment="1">
      <alignment horizontal="right" vertical="center" indent="1"/>
    </xf>
    <xf numFmtId="0" fontId="49" fillId="0" borderId="0" xfId="1" applyFont="1" applyFill="1" applyBorder="1" applyAlignment="1">
      <alignment horizontal="right" vertical="center" indent="1"/>
    </xf>
    <xf numFmtId="0" fontId="20" fillId="0" borderId="0" xfId="1" applyFont="1" applyFill="1"/>
    <xf numFmtId="0" fontId="3" fillId="0" borderId="0" xfId="1" applyFill="1"/>
    <xf numFmtId="0" fontId="13" fillId="0" borderId="0" xfId="1" applyFont="1" applyFill="1"/>
    <xf numFmtId="0" fontId="3" fillId="0" borderId="0" xfId="1" applyFont="1" applyFill="1" applyBorder="1"/>
    <xf numFmtId="0" fontId="20" fillId="0" borderId="0" xfId="1" applyFont="1" applyFill="1" applyBorder="1" applyAlignment="1">
      <alignment horizontal="left" vertical="center" indent="1"/>
    </xf>
    <xf numFmtId="9" fontId="65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0" fontId="5" fillId="0" borderId="0" xfId="1" applyFont="1"/>
    <xf numFmtId="167" fontId="6" fillId="0" borderId="0" xfId="4" quotePrefix="1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center" wrapText="1" readingOrder="1"/>
    </xf>
    <xf numFmtId="2" fontId="36" fillId="0" borderId="0" xfId="61" applyNumberFormat="1" applyFont="1" applyFill="1" applyBorder="1" applyAlignment="1">
      <alignment horizontal="center" wrapText="1" readingOrder="1"/>
    </xf>
    <xf numFmtId="2" fontId="62" fillId="0" borderId="0" xfId="61" applyNumberFormat="1" applyFont="1" applyFill="1" applyBorder="1" applyAlignment="1">
      <alignment horizontal="center" wrapText="1" readingOrder="1"/>
    </xf>
    <xf numFmtId="167" fontId="8" fillId="0" borderId="2" xfId="1" applyNumberFormat="1" applyFont="1" applyBorder="1" applyAlignment="1">
      <alignment horizontal="center"/>
    </xf>
    <xf numFmtId="167" fontId="8" fillId="0" borderId="0" xfId="1" applyNumberFormat="1" applyFont="1" applyAlignment="1">
      <alignment horizontal="center"/>
    </xf>
    <xf numFmtId="167" fontId="8" fillId="0" borderId="4" xfId="1" applyNumberFormat="1" applyFont="1" applyBorder="1" applyAlignment="1">
      <alignment horizontal="center"/>
    </xf>
    <xf numFmtId="0" fontId="11" fillId="0" borderId="0" xfId="1" applyFont="1"/>
    <xf numFmtId="0" fontId="4" fillId="0" borderId="0" xfId="1" applyFont="1"/>
    <xf numFmtId="0" fontId="55" fillId="3" borderId="10" xfId="42" applyFont="1" applyFill="1" applyBorder="1" applyAlignment="1">
      <alignment horizontal="right"/>
    </xf>
    <xf numFmtId="0" fontId="55" fillId="3" borderId="0" xfId="42" applyFont="1" applyFill="1" applyAlignment="1">
      <alignment horizontal="right"/>
    </xf>
    <xf numFmtId="0" fontId="11" fillId="0" borderId="0" xfId="1" applyFont="1" applyBorder="1"/>
    <xf numFmtId="0" fontId="9" fillId="2" borderId="0" xfId="27" applyFont="1" applyFill="1" applyBorder="1" applyAlignment="1">
      <alignment vertical="center" wrapText="1" readingOrder="1"/>
    </xf>
    <xf numFmtId="166" fontId="0" fillId="0" borderId="0" xfId="85" applyNumberFormat="1" applyFont="1"/>
    <xf numFmtId="166" fontId="20" fillId="2" borderId="1" xfId="27" applyNumberFormat="1" applyFont="1" applyFill="1" applyBorder="1" applyAlignment="1">
      <alignment horizontal="center" vertical="center"/>
    </xf>
    <xf numFmtId="0" fontId="9" fillId="2" borderId="2" xfId="27" applyFont="1" applyFill="1" applyBorder="1" applyAlignment="1">
      <alignment vertical="center" wrapText="1" readingOrder="1"/>
    </xf>
    <xf numFmtId="166" fontId="6" fillId="2" borderId="0" xfId="27" applyNumberFormat="1" applyFont="1" applyFill="1" applyBorder="1" applyAlignment="1">
      <alignment horizontal="center" vertical="center" wrapText="1" readingOrder="1"/>
    </xf>
    <xf numFmtId="0" fontId="6" fillId="2" borderId="0" xfId="27" applyFont="1" applyFill="1" applyBorder="1" applyAlignment="1">
      <alignment vertical="center" wrapText="1" readingOrder="1"/>
    </xf>
    <xf numFmtId="0" fontId="3" fillId="0" borderId="0" xfId="1" applyFont="1"/>
    <xf numFmtId="0" fontId="14" fillId="3" borderId="0" xfId="42" applyFont="1" applyFill="1"/>
    <xf numFmtId="0" fontId="8" fillId="3" borderId="0" xfId="42" applyFont="1" applyFill="1"/>
    <xf numFmtId="0" fontId="14" fillId="3" borderId="0" xfId="42" applyFont="1" applyFill="1" applyAlignment="1">
      <alignment vertical="center"/>
    </xf>
    <xf numFmtId="0" fontId="2" fillId="0" borderId="10" xfId="1" applyFont="1" applyBorder="1"/>
    <xf numFmtId="0" fontId="3" fillId="0" borderId="10" xfId="1" applyFont="1" applyBorder="1"/>
    <xf numFmtId="0" fontId="8" fillId="3" borderId="30" xfId="42" applyFont="1" applyFill="1" applyBorder="1"/>
    <xf numFmtId="0" fontId="8" fillId="9" borderId="0" xfId="0" applyFont="1" applyFill="1" applyBorder="1" applyAlignment="1">
      <alignment vertical="center"/>
    </xf>
    <xf numFmtId="0" fontId="8" fillId="9" borderId="0" xfId="0" applyFont="1" applyFill="1" applyAlignment="1">
      <alignment vertical="center"/>
    </xf>
    <xf numFmtId="0" fontId="8" fillId="9" borderId="10" xfId="0" applyFont="1" applyFill="1" applyBorder="1" applyAlignment="1">
      <alignment vertical="center"/>
    </xf>
    <xf numFmtId="1" fontId="64" fillId="0" borderId="0" xfId="0" applyNumberFormat="1" applyFont="1" applyAlignment="1">
      <alignment horizontal="center"/>
    </xf>
    <xf numFmtId="3" fontId="20" fillId="2" borderId="0" xfId="33" applyNumberFormat="1" applyFont="1" applyFill="1" applyBorder="1" applyAlignment="1">
      <alignment horizontal="right"/>
    </xf>
    <xf numFmtId="1" fontId="20" fillId="2" borderId="0" xfId="33" applyNumberFormat="1" applyFont="1" applyFill="1" applyBorder="1" applyAlignment="1">
      <alignment horizontal="right"/>
    </xf>
    <xf numFmtId="0" fontId="20" fillId="2" borderId="0" xfId="33" applyFont="1" applyFill="1" applyBorder="1" applyAlignment="1">
      <alignment horizontal="right"/>
    </xf>
    <xf numFmtId="0" fontId="20" fillId="0" borderId="10" xfId="0" quotePrefix="1" applyFont="1" applyBorder="1" applyAlignment="1">
      <alignment wrapText="1"/>
    </xf>
    <xf numFmtId="0" fontId="20" fillId="0" borderId="10" xfId="0" applyFont="1" applyBorder="1" applyAlignment="1">
      <alignment wrapText="1"/>
    </xf>
    <xf numFmtId="3" fontId="9" fillId="0" borderId="31" xfId="5" applyNumberFormat="1" applyFont="1" applyFill="1" applyBorder="1" applyAlignment="1" applyProtection="1">
      <alignment horizontal="right"/>
      <protection locked="0"/>
    </xf>
    <xf numFmtId="3" fontId="9" fillId="0" borderId="31" xfId="38" applyNumberFormat="1" applyFont="1" applyFill="1" applyBorder="1" applyAlignment="1" applyProtection="1">
      <alignment horizontal="left"/>
      <protection locked="0"/>
    </xf>
    <xf numFmtId="4" fontId="6" fillId="0" borderId="0" xfId="5" applyNumberFormat="1" applyFont="1" applyFill="1" applyBorder="1" applyAlignment="1" applyProtection="1">
      <alignment horizontal="right"/>
      <protection locked="0"/>
    </xf>
    <xf numFmtId="0" fontId="99" fillId="3" borderId="31" xfId="72" applyFont="1" applyFill="1" applyBorder="1" applyAlignment="1">
      <alignment vertical="center"/>
    </xf>
    <xf numFmtId="0" fontId="32" fillId="3" borderId="31" xfId="12" applyFont="1" applyFill="1" applyBorder="1" applyAlignment="1">
      <alignment horizontal="left" vertical="center"/>
    </xf>
    <xf numFmtId="49" fontId="108" fillId="0" borderId="0" xfId="0" applyNumberFormat="1" applyFont="1"/>
    <xf numFmtId="0" fontId="6" fillId="3" borderId="0" xfId="5" applyFont="1" applyFill="1" applyAlignment="1">
      <alignment vertical="center" wrapText="1"/>
    </xf>
    <xf numFmtId="0" fontId="33" fillId="9" borderId="0" xfId="5" applyFont="1" applyFill="1" applyBorder="1" applyAlignment="1" applyProtection="1">
      <alignment vertical="center"/>
      <protection locked="0"/>
    </xf>
    <xf numFmtId="0" fontId="9" fillId="3" borderId="0" xfId="5" applyFont="1" applyFill="1" applyBorder="1" applyAlignment="1">
      <alignment horizontal="left" vertical="center" wrapText="1"/>
    </xf>
    <xf numFmtId="3" fontId="11" fillId="3" borderId="0" xfId="5" applyNumberFormat="1" applyFont="1" applyFill="1" applyBorder="1" applyAlignment="1" applyProtection="1">
      <alignment horizontal="right" vertical="center"/>
      <protection locked="0"/>
    </xf>
    <xf numFmtId="0" fontId="8" fillId="3" borderId="26" xfId="42" applyFont="1" applyFill="1" applyBorder="1" applyAlignment="1">
      <alignment vertical="center"/>
    </xf>
    <xf numFmtId="0" fontId="8" fillId="3" borderId="0" xfId="42" applyFont="1" applyFill="1" applyBorder="1" applyAlignment="1">
      <alignment vertical="center"/>
    </xf>
    <xf numFmtId="0" fontId="8" fillId="3" borderId="10" xfId="42" applyFont="1" applyFill="1" applyBorder="1" applyAlignment="1">
      <alignment vertical="center"/>
    </xf>
    <xf numFmtId="0" fontId="1" fillId="0" borderId="0" xfId="61" applyFont="1"/>
    <xf numFmtId="0" fontId="1" fillId="0" borderId="0" xfId="61" applyFont="1" applyFill="1"/>
    <xf numFmtId="0" fontId="1" fillId="3" borderId="0" xfId="61" applyFont="1" applyFill="1"/>
    <xf numFmtId="167" fontId="6" fillId="0" borderId="0" xfId="61" applyNumberFormat="1" applyFont="1" applyFill="1" applyAlignment="1">
      <alignment horizontal="center"/>
    </xf>
    <xf numFmtId="167" fontId="6" fillId="0" borderId="3" xfId="61" applyNumberFormat="1" applyFont="1" applyFill="1" applyBorder="1" applyAlignment="1">
      <alignment horizontal="center"/>
    </xf>
    <xf numFmtId="167" fontId="6" fillId="0" borderId="3" xfId="61" quotePrefix="1" applyNumberFormat="1" applyFont="1" applyFill="1" applyBorder="1" applyAlignment="1">
      <alignment horizontal="center"/>
    </xf>
    <xf numFmtId="167" fontId="6" fillId="0" borderId="0" xfId="61" applyNumberFormat="1" applyFont="1" applyFill="1" applyBorder="1" applyAlignment="1">
      <alignment horizontal="center"/>
    </xf>
    <xf numFmtId="167" fontId="6" fillId="0" borderId="0" xfId="61" quotePrefix="1" applyNumberFormat="1" applyFont="1" applyFill="1" applyBorder="1" applyAlignment="1">
      <alignment horizontal="center"/>
    </xf>
    <xf numFmtId="0" fontId="1" fillId="0" borderId="0" xfId="61" applyFont="1" applyFill="1" applyBorder="1"/>
    <xf numFmtId="0" fontId="6" fillId="0" borderId="0" xfId="1" applyFont="1" applyAlignment="1">
      <alignment vertical="top" wrapText="1"/>
    </xf>
    <xf numFmtId="9" fontId="11" fillId="3" borderId="0" xfId="0" applyNumberFormat="1" applyFont="1" applyFill="1" applyBorder="1" applyAlignment="1">
      <alignment horizontal="right" vertical="center" wrapText="1" indent="1" readingOrder="1"/>
    </xf>
    <xf numFmtId="0" fontId="1" fillId="3" borderId="0" xfId="0" applyFont="1" applyFill="1"/>
    <xf numFmtId="0" fontId="1" fillId="3" borderId="0" xfId="0" applyFont="1" applyFill="1" applyProtection="1">
      <protection locked="0"/>
    </xf>
    <xf numFmtId="166" fontId="6" fillId="3" borderId="10" xfId="5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0" fontId="11" fillId="3" borderId="0" xfId="5" applyFont="1" applyFill="1" applyBorder="1" applyAlignment="1"/>
    <xf numFmtId="167" fontId="6" fillId="3" borderId="0" xfId="0" applyNumberFormat="1" applyFont="1" applyFill="1" applyAlignment="1">
      <alignment horizontal="right"/>
    </xf>
    <xf numFmtId="167" fontId="6" fillId="3" borderId="0" xfId="5" applyNumberFormat="1" applyFont="1" applyFill="1" applyBorder="1" applyAlignment="1">
      <alignment horizontal="right" vertical="center"/>
    </xf>
    <xf numFmtId="167" fontId="6" fillId="3" borderId="0" xfId="5" applyNumberFormat="1" applyFont="1" applyFill="1" applyBorder="1" applyAlignment="1" applyProtection="1">
      <alignment horizontal="right" vertical="center"/>
      <protection locked="0"/>
    </xf>
    <xf numFmtId="16" fontId="65" fillId="3" borderId="0" xfId="5" quotePrefix="1" applyNumberFormat="1" applyFont="1" applyFill="1" applyBorder="1" applyAlignment="1">
      <alignment horizontal="right" indent="1"/>
    </xf>
    <xf numFmtId="0" fontId="11" fillId="3" borderId="0" xfId="5" applyFont="1" applyFill="1" applyBorder="1">
      <alignment vertical="top"/>
    </xf>
    <xf numFmtId="0" fontId="65" fillId="3" borderId="0" xfId="5" applyFont="1" applyFill="1" applyBorder="1">
      <alignment vertical="top"/>
    </xf>
    <xf numFmtId="0" fontId="25" fillId="0" borderId="0" xfId="0" applyFont="1" applyAlignment="1">
      <alignment vertical="center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3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5" fontId="1" fillId="3" borderId="0" xfId="68" applyNumberFormat="1" applyFont="1" applyFill="1" applyAlignment="1">
      <alignment horizontal="right" vertical="center" readingOrder="1"/>
    </xf>
    <xf numFmtId="165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0" xfId="0" applyFont="1" applyFill="1" applyBorder="1" applyAlignment="1">
      <alignment horizontal="left" vertical="center" wrapText="1" indent="1"/>
    </xf>
    <xf numFmtId="1" fontId="6" fillId="3" borderId="0" xfId="0" applyNumberFormat="1" applyFont="1" applyFill="1" applyBorder="1" applyAlignment="1">
      <alignment horizontal="right" vertical="center" wrapText="1" readingOrder="1"/>
    </xf>
    <xf numFmtId="1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5" fontId="6" fillId="3" borderId="0" xfId="68" applyNumberFormat="1" applyFont="1" applyFill="1" applyBorder="1" applyAlignment="1">
      <alignment horizontal="right" vertical="center" wrapText="1" readingOrder="1"/>
    </xf>
    <xf numFmtId="165" fontId="6" fillId="3" borderId="0" xfId="68" applyNumberFormat="1" applyFont="1" applyFill="1" applyBorder="1" applyAlignment="1" applyProtection="1">
      <alignment horizontal="right" vertical="center" wrapText="1" readingOrder="1"/>
      <protection locked="0"/>
    </xf>
    <xf numFmtId="1" fontId="1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3" fontId="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68" applyNumberFormat="1" applyFont="1" applyFill="1" applyAlignment="1">
      <alignment horizontal="right" vertical="center" readingOrder="1"/>
    </xf>
    <xf numFmtId="1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>
      <alignment horizontal="right" vertical="center" wrapText="1" readingOrder="1"/>
    </xf>
    <xf numFmtId="3" fontId="6" fillId="3" borderId="0" xfId="0" applyNumberFormat="1" applyFont="1" applyFill="1" applyBorder="1" applyAlignment="1">
      <alignment horizontal="right" vertical="center" wrapText="1" readingOrder="1"/>
    </xf>
    <xf numFmtId="3" fontId="1" fillId="3" borderId="0" xfId="68" applyNumberFormat="1" applyFont="1" applyFill="1" applyAlignment="1">
      <alignment horizontal="right" vertical="center" readingOrder="1"/>
    </xf>
    <xf numFmtId="3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Border="1" applyAlignment="1">
      <alignment horizontal="right" wrapText="1"/>
    </xf>
    <xf numFmtId="3" fontId="6" fillId="3" borderId="0" xfId="0" applyNumberFormat="1" applyFont="1" applyFill="1" applyBorder="1" applyAlignment="1" applyProtection="1">
      <alignment horizontal="right" wrapText="1"/>
      <protection locked="0"/>
    </xf>
    <xf numFmtId="0" fontId="22" fillId="3" borderId="17" xfId="0" applyFont="1" applyFill="1" applyBorder="1" applyAlignment="1">
      <alignment horizontal="left" vertical="center" wrapText="1" indent="1" readingOrder="1"/>
    </xf>
    <xf numFmtId="0" fontId="1" fillId="0" borderId="0" xfId="4" applyFont="1" applyAlignment="1">
      <alignment horizontal="right" vertical="center"/>
    </xf>
    <xf numFmtId="170" fontId="1" fillId="0" borderId="0" xfId="33" applyNumberFormat="1" applyFont="1" applyFill="1" applyAlignment="1">
      <alignment horizontal="left"/>
    </xf>
    <xf numFmtId="0" fontId="1" fillId="0" borderId="0" xfId="4" applyFont="1" applyFill="1" applyAlignment="1">
      <alignment horizontal="left" vertical="center"/>
    </xf>
    <xf numFmtId="0" fontId="6" fillId="3" borderId="0" xfId="4" applyFont="1" applyFill="1" applyAlignment="1">
      <alignment horizontal="right" vertical="center"/>
    </xf>
    <xf numFmtId="0" fontId="6" fillId="3" borderId="10" xfId="0" applyFont="1" applyFill="1" applyBorder="1" applyAlignment="1">
      <alignment horizontal="right"/>
    </xf>
    <xf numFmtId="0" fontId="15" fillId="3" borderId="0" xfId="5" applyFont="1" applyFill="1" applyBorder="1" applyAlignment="1">
      <alignment horizontal="left" vertical="center"/>
    </xf>
    <xf numFmtId="0" fontId="1" fillId="0" borderId="0" xfId="1" applyFont="1" applyAlignment="1">
      <alignment horizontal="left" vertical="center" indent="1"/>
    </xf>
    <xf numFmtId="0" fontId="1" fillId="0" borderId="0" xfId="1" applyFont="1"/>
    <xf numFmtId="0" fontId="1" fillId="0" borderId="0" xfId="1" applyFont="1" applyAlignment="1">
      <alignment horizontal="center"/>
    </xf>
    <xf numFmtId="0" fontId="1" fillId="0" borderId="0" xfId="42" applyFont="1" applyFill="1" applyBorder="1"/>
    <xf numFmtId="0" fontId="1" fillId="0" borderId="0" xfId="42" applyFont="1" applyFill="1" applyBorder="1" applyAlignment="1">
      <alignment horizontal="left" vertical="center" wrapText="1"/>
    </xf>
    <xf numFmtId="0" fontId="1" fillId="0" borderId="0" xfId="42" applyFont="1" applyFill="1" applyBorder="1" applyAlignment="1">
      <alignment vertical="center"/>
    </xf>
    <xf numFmtId="172" fontId="1" fillId="0" borderId="0" xfId="50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center" wrapText="1" indent="1"/>
    </xf>
    <xf numFmtId="167" fontId="1" fillId="0" borderId="0" xfId="42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center" indent="1"/>
    </xf>
    <xf numFmtId="175" fontId="1" fillId="0" borderId="0" xfId="50" applyNumberFormat="1" applyFont="1" applyFill="1" applyBorder="1" applyAlignment="1">
      <alignment horizontal="right" vertical="center" indent="1"/>
    </xf>
    <xf numFmtId="167" fontId="1" fillId="0" borderId="0" xfId="50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top" wrapText="1"/>
    </xf>
    <xf numFmtId="0" fontId="1" fillId="0" borderId="0" xfId="42" applyFont="1" applyFill="1" applyBorder="1" applyAlignment="1">
      <alignment vertical="top"/>
    </xf>
    <xf numFmtId="3" fontId="1" fillId="0" borderId="0" xfId="42" applyNumberFormat="1" applyFont="1" applyBorder="1" applyAlignment="1">
      <alignment vertical="center"/>
    </xf>
    <xf numFmtId="3" fontId="1" fillId="0" borderId="0" xfId="42" applyNumberFormat="1" applyFont="1" applyFill="1" applyBorder="1" applyAlignment="1">
      <alignment horizontal="center" vertical="center"/>
    </xf>
    <xf numFmtId="3" fontId="1" fillId="0" borderId="0" xfId="42" applyNumberFormat="1" applyFont="1" applyFill="1" applyBorder="1" applyAlignment="1">
      <alignment vertical="center"/>
    </xf>
    <xf numFmtId="3" fontId="1" fillId="0" borderId="0" xfId="42" applyNumberFormat="1" applyFont="1" applyAlignment="1">
      <alignment horizontal="center" vertical="center"/>
    </xf>
    <xf numFmtId="3" fontId="1" fillId="0" borderId="0" xfId="42" applyNumberFormat="1" applyFont="1" applyFill="1" applyBorder="1" applyAlignment="1">
      <alignment horizontal="left" vertical="center"/>
    </xf>
    <xf numFmtId="3" fontId="1" fillId="0" borderId="0" xfId="42" applyNumberFormat="1" applyFont="1" applyFill="1" applyBorder="1" applyAlignment="1"/>
    <xf numFmtId="3" fontId="1" fillId="0" borderId="0" xfId="42" applyNumberFormat="1" applyFont="1" applyFill="1" applyBorder="1" applyAlignment="1">
      <alignment horizontal="center"/>
    </xf>
    <xf numFmtId="0" fontId="110" fillId="9" borderId="0" xfId="0" applyFont="1" applyFill="1" applyAlignment="1">
      <alignment horizontal="right" vertical="center"/>
    </xf>
    <xf numFmtId="0" fontId="110" fillId="9" borderId="0" xfId="0" applyFont="1" applyFill="1" applyBorder="1" applyAlignment="1">
      <alignment horizontal="right" vertical="center"/>
    </xf>
    <xf numFmtId="0" fontId="1" fillId="0" borderId="0" xfId="67" applyFont="1"/>
    <xf numFmtId="0" fontId="1" fillId="0" borderId="0" xfId="67" applyFont="1" applyBorder="1"/>
    <xf numFmtId="3" fontId="1" fillId="0" borderId="0" xfId="67" applyNumberFormat="1" applyFont="1" applyBorder="1"/>
    <xf numFmtId="1" fontId="1" fillId="0" borderId="3" xfId="67" applyNumberFormat="1" applyFont="1" applyFill="1" applyBorder="1" applyAlignment="1">
      <alignment horizontal="right" vertical="center" indent="1"/>
    </xf>
    <xf numFmtId="1" fontId="1" fillId="0" borderId="4" xfId="67" applyNumberFormat="1" applyFont="1" applyFill="1" applyBorder="1" applyAlignment="1">
      <alignment horizontal="right" vertical="center" indent="1"/>
    </xf>
    <xf numFmtId="0" fontId="1" fillId="0" borderId="4" xfId="67" applyFont="1" applyBorder="1" applyAlignment="1">
      <alignment horizontal="left"/>
    </xf>
    <xf numFmtId="1" fontId="1" fillId="0" borderId="0" xfId="67" applyNumberFormat="1" applyFont="1" applyFill="1" applyBorder="1" applyAlignment="1">
      <alignment horizontal="right" vertical="center" indent="1"/>
    </xf>
    <xf numFmtId="1" fontId="1" fillId="0" borderId="0" xfId="67" applyNumberFormat="1" applyFont="1" applyFill="1" applyAlignment="1">
      <alignment horizontal="right" vertical="center" indent="1"/>
    </xf>
    <xf numFmtId="0" fontId="1" fillId="0" borderId="0" xfId="67" applyFont="1" applyAlignment="1">
      <alignment horizontal="left"/>
    </xf>
    <xf numFmtId="0" fontId="1" fillId="0" borderId="0" xfId="67" applyFont="1" applyFill="1" applyBorder="1"/>
    <xf numFmtId="3" fontId="1" fillId="0" borderId="0" xfId="67" applyNumberFormat="1" applyFont="1" applyFill="1" applyBorder="1"/>
    <xf numFmtId="0" fontId="1" fillId="0" borderId="0" xfId="67" applyFont="1" applyFill="1" applyBorder="1" applyAlignment="1">
      <alignment horizontal="right" vertical="center" indent="1"/>
    </xf>
    <xf numFmtId="0" fontId="1" fillId="0" borderId="0" xfId="67" applyFont="1" applyFill="1" applyBorder="1" applyAlignment="1">
      <alignment horizontal="left" vertical="center" indent="1"/>
    </xf>
    <xf numFmtId="0" fontId="1" fillId="0" borderId="0" xfId="67" applyFont="1" applyAlignment="1">
      <alignment wrapText="1"/>
    </xf>
    <xf numFmtId="0" fontId="1" fillId="0" borderId="0" xfId="67" applyFont="1" applyFill="1" applyBorder="1" applyAlignment="1">
      <alignment wrapText="1"/>
    </xf>
    <xf numFmtId="3" fontId="1" fillId="0" borderId="4" xfId="67" applyNumberFormat="1" applyFont="1" applyFill="1" applyBorder="1" applyAlignment="1">
      <alignment horizontal="right" vertical="center" indent="1"/>
    </xf>
    <xf numFmtId="3" fontId="1" fillId="0" borderId="0" xfId="67" applyNumberFormat="1" applyFont="1" applyFill="1" applyAlignment="1">
      <alignment horizontal="right" vertical="center" indent="1"/>
    </xf>
    <xf numFmtId="3" fontId="1" fillId="0" borderId="0" xfId="67" applyNumberFormat="1" applyFont="1" applyFill="1" applyBorder="1" applyAlignment="1">
      <alignment horizontal="right" vertical="center" indent="1"/>
    </xf>
    <xf numFmtId="0" fontId="1" fillId="0" borderId="0" xfId="67" applyFont="1" applyFill="1"/>
    <xf numFmtId="0" fontId="1" fillId="0" borderId="0" xfId="67" applyFont="1" applyFill="1" applyAlignment="1">
      <alignment horizontal="right" indent="1"/>
    </xf>
    <xf numFmtId="0" fontId="1" fillId="3" borderId="0" xfId="67" applyFont="1" applyFill="1" applyBorder="1" applyAlignment="1"/>
    <xf numFmtId="167" fontId="1" fillId="0" borderId="0" xfId="27" applyNumberFormat="1" applyFont="1" applyFill="1" applyBorder="1" applyAlignment="1">
      <alignment horizontal="right" vertical="center" indent="1"/>
    </xf>
    <xf numFmtId="0" fontId="1" fillId="0" borderId="0" xfId="27" applyFont="1" applyAlignment="1">
      <alignment horizontal="right" vertical="center" indent="1"/>
    </xf>
    <xf numFmtId="0" fontId="1" fillId="0" borderId="0" xfId="27" applyFont="1" applyFill="1" applyAlignment="1">
      <alignment horizontal="right" vertical="center" indent="1"/>
    </xf>
    <xf numFmtId="0" fontId="1" fillId="0" borderId="0" xfId="0" applyFont="1"/>
    <xf numFmtId="0" fontId="1" fillId="0" borderId="0" xfId="67" applyFont="1" applyBorder="1" applyAlignment="1">
      <alignment horizontal="left"/>
    </xf>
    <xf numFmtId="0" fontId="1" fillId="3" borderId="10" xfId="12" applyFont="1" applyFill="1" applyBorder="1" applyAlignment="1">
      <alignment horizontal="right" vertical="center"/>
    </xf>
    <xf numFmtId="0" fontId="1" fillId="3" borderId="0" xfId="12" applyFont="1" applyFill="1" applyBorder="1" applyAlignment="1">
      <alignment horizontal="right" vertical="center"/>
    </xf>
    <xf numFmtId="0" fontId="1" fillId="2" borderId="26" xfId="12" applyFont="1" applyFill="1" applyBorder="1" applyAlignment="1">
      <alignment horizontal="right" vertical="center"/>
    </xf>
    <xf numFmtId="0" fontId="1" fillId="2" borderId="26" xfId="12" applyFont="1" applyFill="1" applyBorder="1" applyAlignment="1">
      <alignment horizontal="left" vertical="center"/>
    </xf>
    <xf numFmtId="3" fontId="1" fillId="3" borderId="0" xfId="12" applyNumberFormat="1" applyFont="1" applyFill="1" applyAlignment="1">
      <alignment horizontal="right" vertical="center"/>
    </xf>
    <xf numFmtId="3" fontId="1" fillId="3" borderId="26" xfId="12" applyNumberFormat="1" applyFont="1" applyFill="1" applyBorder="1" applyAlignment="1">
      <alignment horizontal="right" vertical="center"/>
    </xf>
    <xf numFmtId="0" fontId="1" fillId="3" borderId="26" xfId="12" applyFont="1" applyFill="1" applyBorder="1" applyAlignment="1">
      <alignment horizontal="left" vertical="center"/>
    </xf>
    <xf numFmtId="0" fontId="1" fillId="3" borderId="0" xfId="12" quotePrefix="1" applyFont="1" applyFill="1" applyBorder="1" applyAlignment="1">
      <alignment horizontal="left" vertical="center" indent="1"/>
    </xf>
    <xf numFmtId="0" fontId="1" fillId="5" borderId="10" xfId="12" applyFont="1" applyFill="1" applyBorder="1" applyAlignment="1">
      <alignment horizontal="right" vertical="center"/>
    </xf>
    <xf numFmtId="0" fontId="1" fillId="3" borderId="10" xfId="12" quotePrefix="1" applyFont="1" applyFill="1" applyBorder="1" applyAlignment="1">
      <alignment horizontal="left" vertical="center" indent="1"/>
    </xf>
    <xf numFmtId="0" fontId="1" fillId="5" borderId="0" xfId="12" applyFont="1" applyFill="1" applyBorder="1" applyAlignment="1">
      <alignment horizontal="right" vertical="center"/>
    </xf>
    <xf numFmtId="0" fontId="1" fillId="5" borderId="26" xfId="12" applyFont="1" applyFill="1" applyBorder="1" applyAlignment="1">
      <alignment horizontal="right" vertical="center"/>
    </xf>
    <xf numFmtId="0" fontId="20" fillId="5" borderId="10" xfId="12" quotePrefix="1" applyFont="1" applyFill="1" applyBorder="1" applyAlignment="1">
      <alignment horizontal="right" vertical="center"/>
    </xf>
    <xf numFmtId="0" fontId="20" fillId="5" borderId="0" xfId="12" applyFont="1" applyFill="1" applyBorder="1" applyAlignment="1">
      <alignment horizontal="right" vertical="center"/>
    </xf>
    <xf numFmtId="3" fontId="1" fillId="3" borderId="0" xfId="12" applyNumberFormat="1" applyFont="1" applyFill="1" applyBorder="1" applyAlignment="1">
      <alignment horizontal="right" vertical="center"/>
    </xf>
    <xf numFmtId="3" fontId="20" fillId="5" borderId="10" xfId="12" applyNumberFormat="1" applyFont="1" applyFill="1" applyBorder="1" applyAlignment="1">
      <alignment horizontal="right" vertical="center"/>
    </xf>
    <xf numFmtId="0" fontId="20" fillId="5" borderId="0" xfId="12" applyFont="1" applyFill="1" applyBorder="1" applyAlignment="1">
      <alignment horizontal="left" vertical="center"/>
    </xf>
    <xf numFmtId="3" fontId="20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Alignment="1">
      <alignment horizontal="right" vertical="center"/>
    </xf>
    <xf numFmtId="3" fontId="1" fillId="5" borderId="26" xfId="12" applyNumberFormat="1" applyFont="1" applyFill="1" applyBorder="1" applyAlignment="1">
      <alignment horizontal="right" vertical="center"/>
    </xf>
    <xf numFmtId="0" fontId="99" fillId="5" borderId="31" xfId="72" applyFont="1" applyFill="1" applyBorder="1" applyAlignment="1">
      <alignment vertical="center"/>
    </xf>
    <xf numFmtId="9" fontId="112" fillId="0" borderId="0" xfId="86" applyNumberFormat="1" applyAlignment="1">
      <alignment horizontal="left"/>
    </xf>
    <xf numFmtId="9" fontId="113" fillId="0" borderId="0" xfId="86" applyNumberFormat="1" applyFont="1" applyAlignment="1">
      <alignment horizontal="left"/>
    </xf>
    <xf numFmtId="3" fontId="1" fillId="3" borderId="3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vertical="center"/>
    </xf>
    <xf numFmtId="3" fontId="1" fillId="3" borderId="0" xfId="0" applyNumberFormat="1" applyFont="1" applyFill="1" applyBorder="1" applyAlignment="1">
      <alignment horizontal="right"/>
    </xf>
    <xf numFmtId="3" fontId="9" fillId="3" borderId="0" xfId="0" applyNumberFormat="1" applyFont="1" applyFill="1" applyAlignment="1">
      <alignment vertical="center" wrapText="1"/>
    </xf>
    <xf numFmtId="3" fontId="6" fillId="0" borderId="0" xfId="87" applyNumberFormat="1" applyFont="1" applyAlignment="1">
      <alignment horizontal="left" vertical="top" indent="2"/>
    </xf>
    <xf numFmtId="0" fontId="111" fillId="0" borderId="0" xfId="0" applyFont="1"/>
    <xf numFmtId="3" fontId="9" fillId="0" borderId="0" xfId="87" applyNumberFormat="1" applyFont="1" applyAlignment="1">
      <alignment horizontal="left" vertical="top"/>
    </xf>
    <xf numFmtId="3" fontId="9" fillId="0" borderId="0" xfId="87" applyNumberFormat="1" applyFont="1" applyAlignment="1">
      <alignment vertical="top"/>
    </xf>
    <xf numFmtId="3" fontId="9" fillId="0" borderId="0" xfId="87" applyNumberFormat="1" applyFont="1"/>
    <xf numFmtId="0" fontId="1" fillId="0" borderId="0" xfId="0" applyFont="1" applyFill="1" applyBorder="1"/>
    <xf numFmtId="173" fontId="1" fillId="0" borderId="0" xfId="0" applyNumberFormat="1" applyFont="1" applyFill="1" applyBorder="1"/>
    <xf numFmtId="173" fontId="1" fillId="0" borderId="0" xfId="0" applyNumberFormat="1" applyFont="1" applyFill="1" applyBorder="1" applyAlignment="1">
      <alignment vertical="center"/>
    </xf>
    <xf numFmtId="173" fontId="1" fillId="3" borderId="0" xfId="0" applyNumberFormat="1" applyFont="1" applyFill="1" applyBorder="1" applyAlignment="1">
      <alignment vertical="center"/>
    </xf>
    <xf numFmtId="0" fontId="15" fillId="3" borderId="0" xfId="5" applyFont="1" applyFill="1" applyBorder="1">
      <alignment vertical="top"/>
    </xf>
    <xf numFmtId="0" fontId="1" fillId="3" borderId="0" xfId="0" applyFont="1" applyFill="1" applyAlignment="1"/>
    <xf numFmtId="0" fontId="1" fillId="3" borderId="0" xfId="0" applyFont="1" applyFill="1" applyBorder="1"/>
    <xf numFmtId="0" fontId="1" fillId="3" borderId="0" xfId="0" applyFont="1" applyFill="1" applyAlignment="1">
      <alignment vertical="center" readingOrder="1"/>
    </xf>
    <xf numFmtId="3" fontId="1" fillId="0" borderId="0" xfId="0" applyNumberFormat="1" applyFont="1" applyFill="1" applyBorder="1" applyAlignment="1">
      <alignment horizontal="right" vertical="center"/>
    </xf>
    <xf numFmtId="0" fontId="1" fillId="3" borderId="0" xfId="0" applyFont="1" applyFill="1" applyAlignment="1" applyProtection="1">
      <protection locked="0"/>
    </xf>
    <xf numFmtId="0" fontId="1" fillId="3" borderId="0" xfId="0" applyFont="1" applyFill="1" applyBorder="1" applyProtection="1">
      <protection locked="0"/>
    </xf>
    <xf numFmtId="3" fontId="1" fillId="3" borderId="0" xfId="0" applyNumberFormat="1" applyFont="1" applyFill="1" applyAlignment="1">
      <alignment vertical="center"/>
    </xf>
    <xf numFmtId="3" fontId="1" fillId="3" borderId="0" xfId="0" applyNumberFormat="1" applyFont="1" applyFill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 applyProtection="1">
      <alignment vertical="center"/>
      <protection locked="0"/>
    </xf>
    <xf numFmtId="3" fontId="1" fillId="3" borderId="31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>
      <alignment horizontal="right"/>
    </xf>
    <xf numFmtId="3" fontId="1" fillId="3" borderId="10" xfId="0" applyNumberFormat="1" applyFont="1" applyFill="1" applyBorder="1" applyAlignment="1" applyProtection="1">
      <alignment horizontal="right"/>
      <protection locked="0"/>
    </xf>
    <xf numFmtId="3" fontId="1" fillId="3" borderId="0" xfId="0" applyNumberFormat="1" applyFont="1" applyFill="1" applyAlignment="1">
      <alignment horizontal="right"/>
    </xf>
    <xf numFmtId="3" fontId="1" fillId="3" borderId="0" xfId="0" applyNumberFormat="1" applyFont="1" applyFill="1" applyAlignment="1" applyProtection="1">
      <alignment horizontal="right"/>
      <protection locked="0"/>
    </xf>
    <xf numFmtId="0" fontId="1" fillId="3" borderId="0" xfId="0" applyFont="1" applyFill="1" applyAlignment="1">
      <alignment horizontal="center"/>
    </xf>
    <xf numFmtId="3" fontId="9" fillId="3" borderId="0" xfId="0" applyNumberFormat="1" applyFont="1" applyFill="1" applyBorder="1" applyAlignment="1" applyProtection="1">
      <alignment horizontal="right" vertical="center"/>
      <protection locked="0"/>
    </xf>
    <xf numFmtId="167" fontId="1" fillId="0" borderId="0" xfId="52" applyNumberFormat="1" applyFont="1" applyFill="1" applyAlignment="1">
      <alignment horizontal="center" vertical="center"/>
    </xf>
    <xf numFmtId="0" fontId="1" fillId="0" borderId="0" xfId="27" applyFont="1" applyAlignment="1">
      <alignment horizontal="left" vertical="center" indent="1"/>
    </xf>
    <xf numFmtId="167" fontId="1" fillId="0" borderId="4" xfId="52" applyNumberFormat="1" applyFont="1" applyBorder="1" applyAlignment="1">
      <alignment horizontal="center" vertical="center"/>
    </xf>
    <xf numFmtId="0" fontId="1" fillId="0" borderId="4" xfId="27" applyFont="1" applyBorder="1" applyAlignment="1">
      <alignment horizontal="left" vertical="center" wrapText="1" indent="1"/>
    </xf>
    <xf numFmtId="0" fontId="1" fillId="0" borderId="0" xfId="27" applyFont="1" applyAlignment="1">
      <alignment horizontal="left" vertical="center" wrapText="1" indent="1"/>
    </xf>
    <xf numFmtId="167" fontId="1" fillId="0" borderId="0" xfId="52" applyNumberFormat="1" applyFont="1" applyAlignment="1">
      <alignment horizontal="center" vertical="center"/>
    </xf>
    <xf numFmtId="0" fontId="1" fillId="0" borderId="0" xfId="27" applyFont="1"/>
    <xf numFmtId="0" fontId="1" fillId="0" borderId="0" xfId="27" applyFont="1" applyFill="1" applyBorder="1" applyAlignment="1">
      <alignment vertical="center"/>
    </xf>
    <xf numFmtId="167" fontId="1" fillId="0" borderId="0" xfId="27" applyNumberFormat="1" applyFont="1" applyAlignment="1">
      <alignment horizontal="center" vertical="center"/>
    </xf>
    <xf numFmtId="0" fontId="1" fillId="0" borderId="0" xfId="27" quotePrefix="1" applyFont="1" applyAlignment="1">
      <alignment horizontal="left" vertical="center" wrapText="1" indent="1"/>
    </xf>
    <xf numFmtId="3" fontId="1" fillId="0" borderId="0" xfId="27" applyNumberFormat="1" applyFont="1" applyAlignment="1">
      <alignment horizontal="left" vertical="center" indent="1"/>
    </xf>
    <xf numFmtId="166" fontId="1" fillId="0" borderId="0" xfId="27" applyNumberFormat="1" applyFont="1" applyAlignment="1">
      <alignment horizontal="center" vertical="center"/>
    </xf>
    <xf numFmtId="167" fontId="1" fillId="0" borderId="0" xfId="27" applyNumberFormat="1" applyFont="1" applyFill="1" applyBorder="1" applyAlignment="1">
      <alignment horizontal="center" vertical="center"/>
    </xf>
    <xf numFmtId="175" fontId="1" fillId="0" borderId="0" xfId="52" applyNumberFormat="1" applyFont="1" applyFill="1" applyBorder="1" applyAlignment="1">
      <alignment horizontal="right" vertical="center" indent="1"/>
    </xf>
    <xf numFmtId="167" fontId="1" fillId="0" borderId="0" xfId="52" applyNumberFormat="1" applyFont="1" applyFill="1" applyBorder="1" applyAlignment="1">
      <alignment horizontal="center" vertical="center"/>
    </xf>
    <xf numFmtId="0" fontId="1" fillId="0" borderId="0" xfId="27" applyFont="1" applyAlignment="1">
      <alignment vertical="center"/>
    </xf>
    <xf numFmtId="0" fontId="1" fillId="0" borderId="0" xfId="27" applyFont="1" applyAlignment="1">
      <alignment vertical="center" wrapText="1"/>
    </xf>
    <xf numFmtId="167" fontId="1" fillId="0" borderId="0" xfId="27" applyNumberFormat="1" applyFont="1" applyFill="1" applyAlignment="1">
      <alignment vertical="center"/>
    </xf>
    <xf numFmtId="0" fontId="1" fillId="2" borderId="0" xfId="27" applyFont="1" applyFill="1"/>
    <xf numFmtId="3" fontId="1" fillId="2" borderId="0" xfId="0" applyNumberFormat="1" applyFont="1" applyFill="1" applyBorder="1" applyAlignment="1">
      <alignment vertical="top"/>
    </xf>
    <xf numFmtId="178" fontId="1" fillId="0" borderId="0" xfId="71" applyNumberFormat="1" applyFont="1" applyAlignment="1">
      <alignment vertical="top"/>
    </xf>
    <xf numFmtId="0" fontId="1" fillId="0" borderId="0" xfId="27" applyFont="1" applyFill="1"/>
    <xf numFmtId="3" fontId="1" fillId="0" borderId="0" xfId="0" applyNumberFormat="1" applyFont="1" applyFill="1" applyBorder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178" fontId="1" fillId="0" borderId="0" xfId="71" applyNumberFormat="1" applyFont="1" applyFill="1" applyBorder="1" applyAlignment="1">
      <alignment vertical="top"/>
    </xf>
    <xf numFmtId="3" fontId="1" fillId="0" borderId="0" xfId="0" quotePrefix="1" applyNumberFormat="1" applyFont="1" applyFill="1" applyAlignment="1">
      <alignment vertical="top" wrapText="1"/>
    </xf>
    <xf numFmtId="175" fontId="1" fillId="0" borderId="0" xfId="52" applyNumberFormat="1" applyFont="1" applyAlignment="1">
      <alignment horizontal="right" vertical="center" indent="1"/>
    </xf>
    <xf numFmtId="0" fontId="1" fillId="0" borderId="0" xfId="0" applyFont="1" applyFill="1"/>
    <xf numFmtId="0" fontId="1" fillId="0" borderId="0" xfId="27" applyFont="1" applyAlignment="1">
      <alignment horizontal="center"/>
    </xf>
    <xf numFmtId="3" fontId="1" fillId="0" borderId="0" xfId="0" applyNumberFormat="1" applyFont="1" applyBorder="1" applyAlignment="1">
      <alignment vertical="top"/>
    </xf>
    <xf numFmtId="3" fontId="1" fillId="0" borderId="31" xfId="0" applyNumberFormat="1" applyFont="1" applyBorder="1" applyAlignment="1">
      <alignment horizontal="right" wrapText="1"/>
    </xf>
    <xf numFmtId="3" fontId="1" fillId="0" borderId="31" xfId="0" applyNumberFormat="1" applyFont="1" applyBorder="1" applyAlignment="1">
      <alignment horizontal="left" wrapText="1"/>
    </xf>
    <xf numFmtId="3" fontId="1" fillId="0" borderId="10" xfId="0" applyNumberFormat="1" applyFont="1" applyBorder="1" applyAlignment="1">
      <alignment wrapText="1"/>
    </xf>
    <xf numFmtId="3" fontId="1" fillId="0" borderId="10" xfId="0" applyNumberFormat="1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3" fillId="3" borderId="0" xfId="61" applyFont="1" applyFill="1" applyAlignment="1">
      <alignment vertical="center"/>
    </xf>
    <xf numFmtId="0" fontId="13" fillId="3" borderId="0" xfId="61" applyFont="1" applyFill="1"/>
    <xf numFmtId="0" fontId="66" fillId="0" borderId="0" xfId="61" applyFont="1" applyFill="1" applyAlignment="1"/>
    <xf numFmtId="0" fontId="59" fillId="0" borderId="0" xfId="0" applyFont="1" applyAlignment="1"/>
    <xf numFmtId="0" fontId="114" fillId="0" borderId="0" xfId="0" applyFont="1" applyAlignment="1"/>
    <xf numFmtId="9" fontId="6" fillId="0" borderId="0" xfId="0" applyNumberFormat="1" applyFont="1" applyFill="1" applyBorder="1" applyAlignment="1">
      <alignment horizontal="right" vertical="center" wrapText="1" readingOrder="1"/>
    </xf>
    <xf numFmtId="9" fontId="6" fillId="3" borderId="0" xfId="0" applyNumberFormat="1" applyFont="1" applyFill="1" applyBorder="1" applyAlignment="1">
      <alignment horizontal="right" vertical="center" wrapText="1" readingOrder="1"/>
    </xf>
    <xf numFmtId="0" fontId="0" fillId="3" borderId="0" xfId="0" quotePrefix="1" applyFill="1"/>
    <xf numFmtId="0" fontId="1" fillId="0" borderId="0" xfId="43" applyFont="1"/>
    <xf numFmtId="0" fontId="1" fillId="0" borderId="0" xfId="43" applyFont="1" applyBorder="1"/>
    <xf numFmtId="0" fontId="1" fillId="0" borderId="0" xfId="43" applyFont="1" applyFill="1"/>
    <xf numFmtId="167" fontId="1" fillId="0" borderId="3" xfId="43" applyNumberFormat="1" applyFont="1" applyBorder="1" applyAlignment="1">
      <alignment horizontal="right" vertical="center" indent="1"/>
    </xf>
    <xf numFmtId="167" fontId="1" fillId="0" borderId="29" xfId="43" applyNumberFormat="1" applyFont="1" applyBorder="1" applyAlignment="1">
      <alignment horizontal="right" vertical="center" indent="1"/>
    </xf>
    <xf numFmtId="1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Alignment="1">
      <alignment horizontal="right" vertical="center" indent="1"/>
    </xf>
    <xf numFmtId="0" fontId="1" fillId="0" borderId="0" xfId="43" applyFont="1" applyFill="1" applyBorder="1" applyAlignment="1">
      <alignment horizontal="right" vertical="center" indent="1"/>
    </xf>
    <xf numFmtId="0" fontId="1" fillId="0" borderId="0" xfId="43" applyFont="1" applyFill="1" applyBorder="1" applyAlignment="1">
      <alignment horizontal="left" vertical="center" indent="1"/>
    </xf>
    <xf numFmtId="167" fontId="1" fillId="0" borderId="3" xfId="43" applyNumberFormat="1" applyFont="1" applyFill="1" applyBorder="1" applyAlignment="1">
      <alignment horizontal="right" vertical="center" indent="1"/>
    </xf>
    <xf numFmtId="1" fontId="1" fillId="0" borderId="0" xfId="43" applyNumberFormat="1" applyFont="1" applyBorder="1" applyAlignment="1">
      <alignment horizontal="right" vertical="center" indent="1"/>
    </xf>
    <xf numFmtId="0" fontId="1" fillId="0" borderId="0" xfId="43" applyFont="1" applyBorder="1" applyAlignment="1">
      <alignment horizontal="right" vertical="center" indent="1"/>
    </xf>
    <xf numFmtId="0" fontId="1" fillId="0" borderId="0" xfId="43" applyFont="1" applyBorder="1" applyAlignment="1">
      <alignment horizontal="left" vertical="center" indent="1"/>
    </xf>
    <xf numFmtId="0" fontId="1" fillId="0" borderId="0" xfId="4" applyFont="1"/>
    <xf numFmtId="0" fontId="1" fillId="0" borderId="0" xfId="4" applyFont="1" applyAlignment="1">
      <alignment horizontal="right"/>
    </xf>
    <xf numFmtId="0" fontId="1" fillId="0" borderId="0" xfId="4" applyFont="1" applyFill="1" applyAlignment="1">
      <alignment horizontal="right"/>
    </xf>
    <xf numFmtId="0" fontId="1" fillId="0" borderId="0" xfId="4" applyFont="1" applyFill="1"/>
    <xf numFmtId="0" fontId="1" fillId="0" borderId="0" xfId="4" applyFont="1" applyAlignment="1">
      <alignment horizontal="left"/>
    </xf>
    <xf numFmtId="0" fontId="1" fillId="0" borderId="0" xfId="4" applyFont="1" applyFill="1" applyAlignment="1"/>
    <xf numFmtId="0" fontId="1" fillId="0" borderId="0" xfId="4" applyFont="1" applyFill="1" applyBorder="1" applyAlignment="1">
      <alignment horizontal="right"/>
    </xf>
    <xf numFmtId="3" fontId="1" fillId="0" borderId="0" xfId="4" applyNumberFormat="1" applyFont="1" applyFill="1" applyAlignment="1">
      <alignment horizontal="right"/>
    </xf>
    <xf numFmtId="167" fontId="1" fillId="0" borderId="0" xfId="4" applyNumberFormat="1" applyFont="1" applyFill="1" applyAlignment="1">
      <alignment horizontal="right"/>
    </xf>
    <xf numFmtId="0" fontId="1" fillId="3" borderId="0" xfId="4" applyFont="1" applyFill="1"/>
    <xf numFmtId="0" fontId="1" fillId="3" borderId="0" xfId="4" applyFont="1" applyFill="1" applyAlignment="1">
      <alignment horizontal="left"/>
    </xf>
    <xf numFmtId="0" fontId="1" fillId="0" borderId="0" xfId="4" applyFont="1" applyFill="1" applyAlignment="1">
      <alignment horizontal="left" vertical="center" indent="1"/>
    </xf>
    <xf numFmtId="3" fontId="1" fillId="0" borderId="0" xfId="4" applyNumberFormat="1" applyFont="1" applyFill="1"/>
    <xf numFmtId="0" fontId="1" fillId="0" borderId="0" xfId="4" applyFont="1" applyFill="1" applyAlignment="1">
      <alignment horizontal="right" vertical="center"/>
    </xf>
    <xf numFmtId="3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vertical="center"/>
    </xf>
    <xf numFmtId="3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vertical="center"/>
    </xf>
    <xf numFmtId="3" fontId="1" fillId="0" borderId="0" xfId="4" applyNumberFormat="1" applyFont="1" applyFill="1" applyAlignment="1">
      <alignment horizontal="right" vertical="center"/>
    </xf>
    <xf numFmtId="0" fontId="1" fillId="0" borderId="0" xfId="4" applyFont="1" applyFill="1" applyAlignment="1">
      <alignment vertical="center"/>
    </xf>
    <xf numFmtId="3" fontId="1" fillId="0" borderId="0" xfId="4" applyNumberFormat="1" applyFont="1" applyAlignment="1">
      <alignment horizontal="right" vertical="center"/>
    </xf>
    <xf numFmtId="0" fontId="1" fillId="0" borderId="0" xfId="4" applyFont="1" applyAlignment="1">
      <alignment vertical="center"/>
    </xf>
    <xf numFmtId="167" fontId="1" fillId="0" borderId="0" xfId="4" applyNumberFormat="1" applyFont="1" applyFill="1" applyBorder="1" applyAlignment="1">
      <alignment horizontal="right" vertical="center"/>
    </xf>
    <xf numFmtId="166" fontId="1" fillId="0" borderId="0" xfId="4" applyNumberFormat="1" applyFont="1" applyAlignment="1">
      <alignment horizontal="right"/>
    </xf>
    <xf numFmtId="0" fontId="1" fillId="3" borderId="0" xfId="4" applyFont="1" applyFill="1" applyAlignment="1">
      <alignment horizontal="right"/>
    </xf>
    <xf numFmtId="3" fontId="1" fillId="3" borderId="0" xfId="4" applyNumberFormat="1" applyFont="1" applyFill="1" applyAlignment="1">
      <alignment horizontal="right"/>
    </xf>
    <xf numFmtId="0" fontId="1" fillId="0" borderId="1" xfId="88" applyFont="1" applyBorder="1" applyAlignment="1">
      <alignment vertical="center" wrapText="1"/>
    </xf>
    <xf numFmtId="0" fontId="1" fillId="0" borderId="3" xfId="4" applyFont="1" applyFill="1" applyBorder="1" applyAlignment="1">
      <alignment horizontal="right" vertical="center"/>
    </xf>
    <xf numFmtId="167" fontId="1" fillId="0" borderId="3" xfId="4" applyNumberFormat="1" applyFont="1" applyFill="1" applyBorder="1" applyAlignment="1">
      <alignment horizontal="right" vertical="center"/>
    </xf>
    <xf numFmtId="166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horizontal="left" vertical="center"/>
    </xf>
    <xf numFmtId="0" fontId="1" fillId="0" borderId="0" xfId="4" applyFont="1" applyAlignment="1">
      <alignment horizontal="left" vertical="center"/>
    </xf>
    <xf numFmtId="167" fontId="1" fillId="0" borderId="0" xfId="4" applyNumberFormat="1" applyFont="1" applyFill="1" applyAlignment="1">
      <alignment horizontal="right" vertical="center"/>
    </xf>
    <xf numFmtId="166" fontId="1" fillId="0" borderId="0" xfId="4" applyNumberFormat="1" applyFont="1" applyFill="1" applyAlignment="1">
      <alignment horizontal="right" vertical="center"/>
    </xf>
    <xf numFmtId="3" fontId="1" fillId="0" borderId="4" xfId="4" applyNumberFormat="1" applyFont="1" applyFill="1" applyBorder="1" applyAlignment="1">
      <alignment horizontal="right"/>
    </xf>
    <xf numFmtId="0" fontId="1" fillId="0" borderId="4" xfId="4" applyFont="1" applyFill="1" applyBorder="1" applyAlignment="1">
      <alignment horizontal="left"/>
    </xf>
    <xf numFmtId="0" fontId="1" fillId="0" borderId="3" xfId="4" applyFont="1" applyBorder="1" applyAlignment="1">
      <alignment horizontal="left" vertical="center"/>
    </xf>
    <xf numFmtId="0" fontId="1" fillId="0" borderId="0" xfId="4" applyFont="1" applyFill="1" applyAlignment="1">
      <alignment horizontal="left"/>
    </xf>
    <xf numFmtId="3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left" vertical="center" wrapText="1"/>
    </xf>
    <xf numFmtId="0" fontId="1" fillId="0" borderId="0" xfId="4" applyFont="1" applyAlignment="1">
      <alignment wrapText="1"/>
    </xf>
    <xf numFmtId="167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right" wrapText="1"/>
    </xf>
    <xf numFmtId="3" fontId="1" fillId="0" borderId="0" xfId="4" applyNumberFormat="1" applyFont="1" applyAlignment="1">
      <alignment horizontal="right" wrapText="1"/>
    </xf>
    <xf numFmtId="1" fontId="1" fillId="0" borderId="0" xfId="4" applyNumberFormat="1" applyFont="1" applyFill="1" applyAlignment="1">
      <alignment horizontal="right" vertical="center"/>
    </xf>
    <xf numFmtId="2" fontId="1" fillId="0" borderId="0" xfId="4" applyNumberFormat="1" applyFont="1" applyFill="1" applyAlignment="1">
      <alignment horizontal="right" vertical="center"/>
    </xf>
    <xf numFmtId="4" fontId="1" fillId="0" borderId="0" xfId="4" applyNumberFormat="1" applyFont="1" applyFill="1" applyAlignment="1">
      <alignment horizontal="right" vertical="center"/>
    </xf>
    <xf numFmtId="2" fontId="1" fillId="0" borderId="0" xfId="4" applyNumberFormat="1" applyFont="1" applyFill="1" applyAlignment="1">
      <alignment horizontal="right"/>
    </xf>
    <xf numFmtId="3" fontId="1" fillId="0" borderId="0" xfId="4" applyNumberFormat="1" applyFont="1" applyAlignment="1">
      <alignment horizontal="right"/>
    </xf>
    <xf numFmtId="3" fontId="1" fillId="0" borderId="0" xfId="4" applyNumberFormat="1" applyFont="1" applyAlignment="1">
      <alignment horizontal="right" vertical="center" wrapText="1"/>
    </xf>
    <xf numFmtId="0" fontId="1" fillId="0" borderId="0" xfId="4" applyFont="1" applyFill="1" applyAlignment="1">
      <alignment horizontal="left" vertical="top" wrapText="1"/>
    </xf>
    <xf numFmtId="0" fontId="67" fillId="0" borderId="13" xfId="88" applyFont="1" applyFill="1" applyBorder="1" applyAlignment="1" applyProtection="1">
      <alignment horizontal="center" vertical="top" wrapText="1"/>
    </xf>
    <xf numFmtId="0" fontId="6" fillId="0" borderId="0" xfId="88" applyFont="1" applyFill="1" applyBorder="1" applyAlignment="1" applyProtection="1">
      <alignment horizontal="centerContinuous" vertical="top" wrapText="1"/>
    </xf>
    <xf numFmtId="0" fontId="9" fillId="0" borderId="8" xfId="88" applyFont="1" applyFill="1" applyBorder="1" applyAlignment="1" applyProtection="1">
      <alignment horizontal="centerContinuous" vertical="top" wrapText="1"/>
    </xf>
    <xf numFmtId="0" fontId="1" fillId="0" borderId="0" xfId="33" applyFont="1"/>
    <xf numFmtId="3" fontId="1" fillId="0" borderId="0" xfId="33" applyNumberFormat="1" applyFont="1"/>
    <xf numFmtId="0" fontId="8" fillId="0" borderId="31" xfId="33" applyFont="1" applyBorder="1" applyAlignment="1">
      <alignment horizontal="center" vertical="center" wrapText="1"/>
    </xf>
    <xf numFmtId="0" fontId="8" fillId="0" borderId="31" xfId="33" applyFont="1" applyBorder="1" applyAlignment="1">
      <alignment horizontal="center" vertical="center"/>
    </xf>
    <xf numFmtId="3" fontId="115" fillId="0" borderId="0" xfId="0" applyNumberFormat="1" applyFont="1"/>
    <xf numFmtId="0" fontId="115" fillId="0" borderId="0" xfId="0" applyFont="1"/>
    <xf numFmtId="3" fontId="1" fillId="0" borderId="3" xfId="33" applyNumberFormat="1" applyFont="1" applyFill="1" applyBorder="1" applyAlignment="1">
      <alignment horizontal="right"/>
    </xf>
    <xf numFmtId="3" fontId="1" fillId="0" borderId="3" xfId="33" applyNumberFormat="1" applyFont="1" applyBorder="1" applyAlignment="1">
      <alignment horizontal="right"/>
    </xf>
    <xf numFmtId="3" fontId="1" fillId="0" borderId="3" xfId="33" applyNumberFormat="1" applyFont="1" applyBorder="1" applyAlignment="1">
      <alignment horizontal="left"/>
    </xf>
    <xf numFmtId="3" fontId="1" fillId="0" borderId="0" xfId="33" applyNumberFormat="1" applyFont="1" applyAlignment="1">
      <alignment horizontal="right"/>
    </xf>
    <xf numFmtId="3" fontId="1" fillId="0" borderId="0" xfId="33" applyNumberFormat="1" applyFont="1" applyAlignment="1">
      <alignment horizontal="left"/>
    </xf>
    <xf numFmtId="3" fontId="1" fillId="0" borderId="0" xfId="33" applyNumberFormat="1" applyFont="1" applyFill="1" applyAlignment="1">
      <alignment horizontal="right"/>
    </xf>
    <xf numFmtId="3" fontId="1" fillId="0" borderId="3" xfId="33" applyNumberFormat="1" applyFont="1" applyFill="1" applyBorder="1"/>
    <xf numFmtId="3" fontId="1" fillId="0" borderId="0" xfId="33" applyNumberFormat="1" applyFont="1" applyFill="1"/>
    <xf numFmtId="0" fontId="1" fillId="0" borderId="0" xfId="33" applyFont="1" applyFill="1"/>
    <xf numFmtId="3" fontId="1" fillId="0" borderId="0" xfId="33" applyNumberFormat="1" applyFont="1" applyBorder="1"/>
    <xf numFmtId="3" fontId="1" fillId="0" borderId="3" xfId="33" applyNumberFormat="1" applyFont="1" applyBorder="1"/>
    <xf numFmtId="3" fontId="1" fillId="0" borderId="0" xfId="33" applyNumberFormat="1" applyFont="1" applyFill="1" applyBorder="1"/>
    <xf numFmtId="3" fontId="1" fillId="0" borderId="0" xfId="33" applyNumberFormat="1" applyFont="1" applyBorder="1" applyAlignment="1">
      <alignment horizontal="left"/>
    </xf>
    <xf numFmtId="9" fontId="47" fillId="0" borderId="0" xfId="89" applyFont="1"/>
    <xf numFmtId="9" fontId="47" fillId="0" borderId="0" xfId="89" applyFont="1" applyFill="1"/>
    <xf numFmtId="9" fontId="11" fillId="0" borderId="0" xfId="89" applyFont="1" applyFill="1"/>
    <xf numFmtId="0" fontId="1" fillId="0" borderId="0" xfId="34" applyFont="1" applyFill="1" applyBorder="1"/>
    <xf numFmtId="3" fontId="1" fillId="0" borderId="0" xfId="34" applyNumberFormat="1" applyFont="1" applyFill="1"/>
    <xf numFmtId="3" fontId="1" fillId="0" borderId="3" xfId="34" applyNumberFormat="1" applyFont="1" applyFill="1" applyBorder="1"/>
    <xf numFmtId="3" fontId="1" fillId="0" borderId="0" xfId="34" applyNumberFormat="1" applyFont="1" applyFill="1" applyAlignment="1">
      <alignment horizontal="left"/>
    </xf>
    <xf numFmtId="3" fontId="11" fillId="0" borderId="0" xfId="34" applyNumberFormat="1" applyFont="1" applyFill="1" applyAlignment="1">
      <alignment horizontal="center"/>
    </xf>
    <xf numFmtId="0" fontId="1" fillId="0" borderId="0" xfId="1" applyFont="1" applyAlignment="1">
      <alignment horizontal="left" vertical="center" wrapText="1" indent="1"/>
    </xf>
    <xf numFmtId="0" fontId="1" fillId="0" borderId="0" xfId="72" applyFont="1" applyBorder="1"/>
    <xf numFmtId="0" fontId="1" fillId="0" borderId="0" xfId="42" applyFont="1"/>
    <xf numFmtId="49" fontId="1" fillId="0" borderId="0" xfId="42" applyNumberFormat="1" applyFont="1" applyAlignment="1">
      <alignment vertical="center"/>
    </xf>
    <xf numFmtId="0" fontId="8" fillId="0" borderId="4" xfId="1" applyFont="1" applyBorder="1" applyAlignment="1">
      <alignment vertical="center"/>
    </xf>
    <xf numFmtId="0" fontId="8" fillId="4" borderId="0" xfId="0" applyFont="1" applyFill="1" applyBorder="1"/>
    <xf numFmtId="0" fontId="56" fillId="4" borderId="0" xfId="0" applyFont="1" applyFill="1" applyBorder="1"/>
    <xf numFmtId="0" fontId="9" fillId="0" borderId="3" xfId="67" applyFont="1" applyBorder="1" applyAlignment="1">
      <alignment horizontal="right"/>
    </xf>
    <xf numFmtId="0" fontId="20" fillId="0" borderId="3" xfId="67" applyFont="1" applyBorder="1" applyAlignment="1">
      <alignment horizontal="right"/>
    </xf>
    <xf numFmtId="0" fontId="20" fillId="0" borderId="3" xfId="67" applyFont="1" applyBorder="1" applyAlignment="1">
      <alignment horizontal="right" vertical="center"/>
    </xf>
    <xf numFmtId="3" fontId="20" fillId="2" borderId="0" xfId="67" applyNumberFormat="1" applyFont="1" applyFill="1" applyAlignment="1">
      <alignment vertical="center"/>
    </xf>
    <xf numFmtId="1" fontId="20" fillId="2" borderId="0" xfId="67" applyNumberFormat="1" applyFont="1" applyFill="1" applyAlignment="1">
      <alignment vertical="center"/>
    </xf>
    <xf numFmtId="1" fontId="1" fillId="0" borderId="0" xfId="67" applyNumberFormat="1" applyFont="1" applyFill="1" applyAlignment="1">
      <alignment vertical="center"/>
    </xf>
    <xf numFmtId="1" fontId="1" fillId="0" borderId="0" xfId="67" applyNumberFormat="1" applyFont="1" applyFill="1" applyBorder="1" applyAlignment="1">
      <alignment vertical="center"/>
    </xf>
    <xf numFmtId="1" fontId="1" fillId="0" borderId="4" xfId="67" applyNumberFormat="1" applyFont="1" applyFill="1" applyBorder="1" applyAlignment="1">
      <alignment vertical="center"/>
    </xf>
    <xf numFmtId="1" fontId="1" fillId="0" borderId="3" xfId="67" applyNumberFormat="1" applyFont="1" applyFill="1" applyBorder="1" applyAlignment="1">
      <alignment vertical="center"/>
    </xf>
    <xf numFmtId="0" fontId="1" fillId="0" borderId="0" xfId="62" applyFont="1" applyAlignment="1" applyProtection="1"/>
    <xf numFmtId="166" fontId="8" fillId="0" borderId="4" xfId="1" applyNumberFormat="1" applyFont="1" applyBorder="1" applyAlignment="1">
      <alignment horizontal="center"/>
    </xf>
    <xf numFmtId="0" fontId="11" fillId="0" borderId="0" xfId="61" applyFont="1" applyFill="1"/>
    <xf numFmtId="0" fontId="114" fillId="3" borderId="0" xfId="0" applyFont="1" applyFill="1" applyAlignment="1"/>
    <xf numFmtId="0" fontId="0" fillId="0" borderId="0" xfId="0" applyAlignment="1">
      <alignment vertical="center" wrapText="1"/>
    </xf>
    <xf numFmtId="0" fontId="61" fillId="3" borderId="0" xfId="61" applyFont="1" applyFill="1"/>
    <xf numFmtId="166" fontId="9" fillId="7" borderId="0" xfId="90" applyNumberFormat="1" applyFont="1" applyFill="1" applyBorder="1" applyAlignment="1" applyProtection="1">
      <alignment horizontal="right"/>
      <protection hidden="1"/>
    </xf>
    <xf numFmtId="3" fontId="9" fillId="7" borderId="0" xfId="90" applyNumberFormat="1" applyFont="1" applyFill="1" applyBorder="1" applyAlignment="1" applyProtection="1">
      <alignment horizontal="left" vertical="center"/>
      <protection hidden="1"/>
    </xf>
    <xf numFmtId="9" fontId="6" fillId="0" borderId="0" xfId="91" applyFont="1" applyFill="1" applyBorder="1" applyAlignment="1" applyProtection="1">
      <alignment horizontal="right"/>
      <protection hidden="1"/>
    </xf>
    <xf numFmtId="167" fontId="6" fillId="0" borderId="0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horizontal="left" vertical="center" wrapText="1"/>
      <protection hidden="1"/>
    </xf>
    <xf numFmtId="167" fontId="6" fillId="0" borderId="0" xfId="92" applyNumberFormat="1" applyFont="1" applyFill="1" applyBorder="1" applyAlignment="1" applyProtection="1">
      <alignment vertical="top"/>
    </xf>
    <xf numFmtId="166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right" vertical="center" wrapText="1"/>
      <protection hidden="1"/>
    </xf>
    <xf numFmtId="2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167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166" fontId="9" fillId="7" borderId="33" xfId="90" applyNumberFormat="1" applyFont="1" applyFill="1" applyBorder="1" applyAlignment="1" applyProtection="1">
      <alignment horizontal="right"/>
      <protection hidden="1"/>
    </xf>
    <xf numFmtId="3" fontId="9" fillId="7" borderId="33" xfId="90" applyNumberFormat="1" applyFont="1" applyFill="1" applyBorder="1" applyAlignment="1" applyProtection="1">
      <alignment horizontal="left" vertical="center"/>
      <protection hidden="1"/>
    </xf>
    <xf numFmtId="0" fontId="9" fillId="0" borderId="0" xfId="90" applyFont="1" applyFill="1" applyBorder="1" applyAlignment="1" applyProtection="1">
      <alignment wrapText="1"/>
      <protection hidden="1"/>
    </xf>
    <xf numFmtId="9" fontId="9" fillId="0" borderId="0" xfId="93" applyFont="1" applyFill="1" applyBorder="1" applyAlignment="1" applyProtection="1">
      <alignment horizontal="right"/>
      <protection hidden="1"/>
    </xf>
    <xf numFmtId="3" fontId="9" fillId="0" borderId="0" xfId="90" applyNumberFormat="1" applyFont="1" applyFill="1" applyBorder="1" applyAlignment="1" applyProtection="1">
      <alignment horizontal="right"/>
      <protection hidden="1"/>
    </xf>
    <xf numFmtId="3" fontId="9" fillId="0" borderId="0" xfId="90" applyNumberFormat="1" applyFont="1" applyFill="1" applyBorder="1" applyAlignment="1" applyProtection="1">
      <alignment horizontal="left" vertical="center"/>
      <protection hidden="1"/>
    </xf>
    <xf numFmtId="3" fontId="9" fillId="7" borderId="0" xfId="90" applyNumberFormat="1" applyFont="1" applyFill="1" applyBorder="1" applyAlignment="1" applyProtection="1">
      <alignment horizontal="right"/>
      <protection hidden="1"/>
    </xf>
    <xf numFmtId="2" fontId="9" fillId="0" borderId="34" xfId="90" applyNumberFormat="1" applyFont="1" applyFill="1" applyBorder="1" applyAlignment="1" applyProtection="1">
      <alignment horizontal="right" vertical="center" wrapText="1"/>
      <protection hidden="1"/>
    </xf>
    <xf numFmtId="0" fontId="117" fillId="0" borderId="0" xfId="90" applyFont="1" applyFill="1" applyBorder="1" applyAlignment="1" applyProtection="1">
      <protection hidden="1"/>
    </xf>
    <xf numFmtId="0" fontId="3" fillId="0" borderId="0" xfId="72" applyFont="1"/>
    <xf numFmtId="1" fontId="9" fillId="7" borderId="0" xfId="90" applyNumberFormat="1" applyFont="1" applyFill="1" applyBorder="1" applyAlignment="1" applyProtection="1">
      <alignment horizontal="right"/>
      <protection hidden="1"/>
    </xf>
    <xf numFmtId="1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6" fillId="0" borderId="33" xfId="90" applyFont="1" applyFill="1" applyBorder="1" applyAlignment="1" applyProtection="1">
      <alignment horizontal="left" vertical="center" wrapText="1"/>
      <protection hidden="1"/>
    </xf>
    <xf numFmtId="3" fontId="6" fillId="0" borderId="0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vertical="center"/>
      <protection hidden="1"/>
    </xf>
    <xf numFmtId="9" fontId="6" fillId="0" borderId="33" xfId="91" applyFont="1" applyFill="1" applyBorder="1" applyAlignment="1" applyProtection="1">
      <alignment horizontal="right"/>
      <protection hidden="1"/>
    </xf>
    <xf numFmtId="3" fontId="6" fillId="0" borderId="35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protection hidden="1"/>
    </xf>
    <xf numFmtId="3" fontId="9" fillId="0" borderId="35" xfId="90" applyNumberFormat="1" applyFont="1" applyFill="1" applyBorder="1" applyAlignment="1" applyProtection="1">
      <alignment horizontal="right"/>
      <protection hidden="1"/>
    </xf>
    <xf numFmtId="3" fontId="9" fillId="7" borderId="35" xfId="90" applyNumberFormat="1" applyFont="1" applyFill="1" applyBorder="1" applyAlignment="1" applyProtection="1">
      <alignment horizontal="right"/>
      <protection hidden="1"/>
    </xf>
    <xf numFmtId="9" fontId="6" fillId="0" borderId="36" xfId="91" applyFont="1" applyFill="1" applyBorder="1" applyAlignment="1" applyProtection="1">
      <alignment horizontal="right"/>
      <protection hidden="1"/>
    </xf>
    <xf numFmtId="9" fontId="6" fillId="0" borderId="37" xfId="91" applyFont="1" applyFill="1" applyBorder="1" applyAlignment="1" applyProtection="1">
      <alignment horizontal="right"/>
      <protection hidden="1"/>
    </xf>
    <xf numFmtId="0" fontId="6" fillId="0" borderId="33" xfId="90" applyFont="1" applyFill="1" applyBorder="1" applyAlignment="1" applyProtection="1">
      <alignment vertical="center"/>
      <protection hidden="1"/>
    </xf>
    <xf numFmtId="2" fontId="9" fillId="0" borderId="3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35" xfId="90" applyFont="1" applyFill="1" applyBorder="1" applyAlignment="1" applyProtection="1">
      <alignment vertical="center"/>
      <protection hidden="1"/>
    </xf>
    <xf numFmtId="0" fontId="9" fillId="0" borderId="0" xfId="90" applyFont="1" applyFill="1" applyBorder="1" applyAlignment="1" applyProtection="1">
      <alignment vertical="center"/>
      <protection hidden="1"/>
    </xf>
    <xf numFmtId="0" fontId="117" fillId="0" borderId="35" xfId="90" applyFont="1" applyFill="1" applyBorder="1" applyAlignment="1" applyProtection="1">
      <protection hidden="1"/>
    </xf>
    <xf numFmtId="0" fontId="9" fillId="0" borderId="40" xfId="90" applyFont="1" applyFill="1" applyBorder="1" applyAlignment="1" applyProtection="1">
      <alignment horizontal="right" vertical="center" wrapText="1"/>
      <protection hidden="1"/>
    </xf>
    <xf numFmtId="0" fontId="117" fillId="0" borderId="42" xfId="90" applyFont="1" applyFill="1" applyBorder="1" applyAlignment="1" applyProtection="1">
      <protection hidden="1"/>
    </xf>
    <xf numFmtId="9" fontId="67" fillId="0" borderId="0" xfId="91" applyFont="1" applyFill="1" applyBorder="1" applyAlignment="1" applyProtection="1">
      <alignment horizontal="right"/>
      <protection hidden="1"/>
    </xf>
    <xf numFmtId="1" fontId="67" fillId="0" borderId="0" xfId="92" applyNumberFormat="1" applyFont="1" applyFill="1" applyBorder="1" applyAlignment="1" applyProtection="1">
      <alignment vertical="top"/>
    </xf>
    <xf numFmtId="0" fontId="67" fillId="0" borderId="0" xfId="92" applyFont="1" applyFill="1" applyBorder="1" applyAlignment="1" applyProtection="1">
      <alignment vertical="top"/>
    </xf>
    <xf numFmtId="1" fontId="6" fillId="0" borderId="0" xfId="92" applyNumberFormat="1" applyFont="1" applyFill="1" applyBorder="1" applyAlignment="1" applyProtection="1">
      <alignment vertical="top"/>
    </xf>
    <xf numFmtId="0" fontId="6" fillId="0" borderId="0" xfId="92" applyFont="1" applyFill="1" applyBorder="1" applyAlignment="1" applyProtection="1">
      <alignment vertical="top"/>
    </xf>
    <xf numFmtId="1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left" vertical="center" wrapText="1"/>
      <protection hidden="1"/>
    </xf>
    <xf numFmtId="2" fontId="9" fillId="0" borderId="33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33" xfId="90" applyFont="1" applyFill="1" applyBorder="1" applyAlignment="1" applyProtection="1">
      <alignment horizontal="left" vertical="center" wrapText="1"/>
      <protection hidden="1"/>
    </xf>
    <xf numFmtId="0" fontId="28" fillId="0" borderId="0" xfId="67" applyFont="1" applyAlignment="1">
      <alignment horizontal="left"/>
    </xf>
    <xf numFmtId="167" fontId="1" fillId="0" borderId="0" xfId="27" applyNumberFormat="1" applyFont="1" applyFill="1" applyAlignment="1">
      <alignment horizontal="center" vertical="center"/>
    </xf>
    <xf numFmtId="167" fontId="1" fillId="0" borderId="0" xfId="27" applyNumberFormat="1" applyFont="1"/>
    <xf numFmtId="0" fontId="120" fillId="0" borderId="0" xfId="0" applyFont="1"/>
    <xf numFmtId="165" fontId="1" fillId="3" borderId="0" xfId="68" applyNumberFormat="1" applyFont="1" applyFill="1"/>
    <xf numFmtId="0" fontId="3" fillId="0" borderId="0" xfId="72" applyFont="1" applyFill="1" applyBorder="1"/>
    <xf numFmtId="1" fontId="6" fillId="0" borderId="0" xfId="90" applyNumberFormat="1" applyFont="1" applyFill="1" applyBorder="1" applyAlignment="1" applyProtection="1">
      <alignment horizontal="right"/>
      <protection hidden="1"/>
    </xf>
    <xf numFmtId="3" fontId="9" fillId="7" borderId="0" xfId="90" applyNumberFormat="1" applyFont="1" applyFill="1" applyBorder="1" applyAlignment="1" applyProtection="1">
      <alignment horizontal="right" vertical="center"/>
      <protection hidden="1"/>
    </xf>
    <xf numFmtId="0" fontId="6" fillId="0" borderId="0" xfId="90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horizontal="right" vertical="center"/>
      <protection hidden="1"/>
    </xf>
    <xf numFmtId="3" fontId="6" fillId="0" borderId="33" xfId="90" applyNumberFormat="1" applyFont="1" applyFill="1" applyBorder="1" applyAlignment="1" applyProtection="1">
      <alignment horizontal="right"/>
      <protection hidden="1"/>
    </xf>
    <xf numFmtId="167" fontId="6" fillId="0" borderId="38" xfId="90" applyNumberFormat="1" applyFont="1" applyFill="1" applyBorder="1" applyAlignment="1" applyProtection="1">
      <alignment horizontal="right"/>
      <protection hidden="1"/>
    </xf>
    <xf numFmtId="0" fontId="6" fillId="0" borderId="35" xfId="92" applyFont="1" applyFill="1" applyBorder="1" applyAlignment="1" applyProtection="1">
      <alignment vertical="top"/>
    </xf>
    <xf numFmtId="166" fontId="9" fillId="0" borderId="35" xfId="90" applyNumberFormat="1" applyFont="1" applyFill="1" applyBorder="1" applyAlignment="1" applyProtection="1">
      <alignment horizontal="right"/>
      <protection hidden="1"/>
    </xf>
    <xf numFmtId="166" fontId="9" fillId="0" borderId="0" xfId="90" applyNumberFormat="1" applyFont="1" applyFill="1" applyBorder="1" applyAlignment="1" applyProtection="1">
      <alignment horizontal="right"/>
      <protection hidden="1"/>
    </xf>
    <xf numFmtId="167" fontId="6" fillId="0" borderId="35" xfId="90" applyNumberFormat="1" applyFont="1" applyFill="1" applyBorder="1" applyAlignment="1" applyProtection="1">
      <alignment horizontal="right"/>
      <protection hidden="1"/>
    </xf>
    <xf numFmtId="167" fontId="6" fillId="0" borderId="0" xfId="90" applyNumberFormat="1" applyFont="1" applyFill="1" applyBorder="1" applyAlignment="1" applyProtection="1">
      <alignment horizontal="right"/>
      <protection locked="0"/>
    </xf>
    <xf numFmtId="167" fontId="6" fillId="0" borderId="36" xfId="92" applyNumberFormat="1" applyFont="1" applyFill="1" applyBorder="1" applyAlignment="1" applyProtection="1">
      <alignment vertical="top"/>
    </xf>
    <xf numFmtId="167" fontId="6" fillId="0" borderId="33" xfId="92" applyNumberFormat="1" applyFont="1" applyFill="1" applyBorder="1" applyAlignment="1" applyProtection="1">
      <alignment vertical="top"/>
    </xf>
    <xf numFmtId="0" fontId="6" fillId="0" borderId="33" xfId="92" applyFont="1" applyFill="1" applyBorder="1" applyAlignment="1" applyProtection="1">
      <alignment vertical="top"/>
    </xf>
    <xf numFmtId="9" fontId="6" fillId="0" borderId="34" xfId="91" quotePrefix="1" applyFont="1" applyFill="1" applyBorder="1" applyAlignment="1" applyProtection="1">
      <alignment horizontal="right"/>
      <protection hidden="1"/>
    </xf>
    <xf numFmtId="9" fontId="6" fillId="0" borderId="34" xfId="91" applyFont="1" applyFill="1" applyBorder="1" applyAlignment="1" applyProtection="1">
      <alignment horizontal="right"/>
      <protection hidden="1"/>
    </xf>
    <xf numFmtId="3" fontId="6" fillId="0" borderId="35" xfId="90" applyNumberFormat="1" applyFont="1" applyFill="1" applyBorder="1" applyAlignment="1" applyProtection="1">
      <alignment horizontal="right" vertical="center"/>
      <protection hidden="1"/>
    </xf>
    <xf numFmtId="3" fontId="6" fillId="0" borderId="0" xfId="90" applyNumberFormat="1" applyFont="1" applyFill="1" applyBorder="1" applyAlignment="1" applyProtection="1">
      <alignment horizontal="right" vertical="center"/>
      <protection hidden="1"/>
    </xf>
    <xf numFmtId="0" fontId="6" fillId="0" borderId="0" xfId="90" applyFont="1" applyFill="1" applyBorder="1" applyAlignment="1" applyProtection="1">
      <alignment vertical="center"/>
    </xf>
    <xf numFmtId="3" fontId="9" fillId="0" borderId="35" xfId="90" applyNumberFormat="1" applyFont="1" applyFill="1" applyBorder="1" applyAlignment="1" applyProtection="1">
      <alignment horizontal="right" vertical="center"/>
      <protection hidden="1"/>
    </xf>
    <xf numFmtId="3" fontId="9" fillId="0" borderId="0" xfId="90" applyNumberFormat="1" applyFont="1" applyFill="1" applyBorder="1" applyAlignment="1" applyProtection="1">
      <alignment horizontal="right" vertical="center"/>
      <protection hidden="1"/>
    </xf>
    <xf numFmtId="3" fontId="9" fillId="7" borderId="35" xfId="90" applyNumberFormat="1" applyFont="1" applyFill="1" applyBorder="1" applyAlignment="1" applyProtection="1">
      <alignment horizontal="right" vertical="center"/>
      <protection hidden="1"/>
    </xf>
    <xf numFmtId="3" fontId="6" fillId="0" borderId="35" xfId="90" applyNumberFormat="1" applyFont="1" applyFill="1" applyBorder="1" applyAlignment="1" applyProtection="1">
      <alignment vertical="center"/>
      <protection hidden="1"/>
    </xf>
    <xf numFmtId="3" fontId="6" fillId="0" borderId="0" xfId="90" applyNumberFormat="1" applyFont="1" applyFill="1" applyBorder="1" applyAlignment="1" applyProtection="1">
      <alignment vertical="center"/>
      <protection hidden="1"/>
    </xf>
    <xf numFmtId="3" fontId="6" fillId="0" borderId="36" xfId="90" applyNumberFormat="1" applyFont="1" applyFill="1" applyBorder="1" applyAlignment="1" applyProtection="1">
      <alignment vertical="center"/>
      <protection hidden="1"/>
    </xf>
    <xf numFmtId="3" fontId="6" fillId="0" borderId="33" xfId="90" applyNumberFormat="1" applyFont="1" applyFill="1" applyBorder="1" applyAlignment="1" applyProtection="1">
      <alignment vertical="center"/>
      <protection hidden="1"/>
    </xf>
    <xf numFmtId="9" fontId="6" fillId="0" borderId="33" xfId="91" quotePrefix="1" applyFont="1" applyFill="1" applyBorder="1" applyAlignment="1" applyProtection="1">
      <alignment horizontal="right"/>
      <protection hidden="1"/>
    </xf>
    <xf numFmtId="3" fontId="6" fillId="0" borderId="36" xfId="90" applyNumberFormat="1" applyFont="1" applyFill="1" applyBorder="1" applyAlignment="1" applyProtection="1">
      <alignment horizontal="right"/>
      <protection hidden="1"/>
    </xf>
    <xf numFmtId="0" fontId="9" fillId="0" borderId="48" xfId="90" applyFont="1" applyFill="1" applyBorder="1" applyAlignment="1" applyProtection="1">
      <alignment horizontal="right" vertical="center" wrapText="1"/>
      <protection hidden="1"/>
    </xf>
    <xf numFmtId="3" fontId="6" fillId="0" borderId="36" xfId="90" applyNumberFormat="1" applyFont="1" applyFill="1" applyBorder="1" applyAlignment="1" applyProtection="1">
      <alignment horizontal="right" vertical="center"/>
      <protection hidden="1"/>
    </xf>
    <xf numFmtId="3" fontId="6" fillId="0" borderId="33" xfId="90" applyNumberFormat="1" applyFont="1" applyFill="1" applyBorder="1" applyAlignment="1" applyProtection="1">
      <alignment horizontal="right" vertical="center"/>
      <protection hidden="1"/>
    </xf>
    <xf numFmtId="9" fontId="9" fillId="0" borderId="52" xfId="93" applyFont="1" applyFill="1" applyBorder="1" applyAlignment="1" applyProtection="1">
      <alignment horizontal="right"/>
      <protection hidden="1"/>
    </xf>
    <xf numFmtId="9" fontId="9" fillId="0" borderId="53" xfId="93" applyFont="1" applyFill="1" applyBorder="1" applyAlignment="1" applyProtection="1">
      <alignment horizontal="right"/>
      <protection hidden="1"/>
    </xf>
    <xf numFmtId="9" fontId="6" fillId="0" borderId="52" xfId="91" applyFont="1" applyFill="1" applyBorder="1" applyAlignment="1" applyProtection="1">
      <alignment horizontal="right"/>
      <protection hidden="1"/>
    </xf>
    <xf numFmtId="9" fontId="6" fillId="0" borderId="53" xfId="91" applyFont="1" applyFill="1" applyBorder="1" applyAlignment="1" applyProtection="1">
      <alignment horizontal="right"/>
      <protection hidden="1"/>
    </xf>
    <xf numFmtId="0" fontId="9" fillId="0" borderId="50" xfId="90" applyFont="1" applyFill="1" applyBorder="1" applyAlignment="1" applyProtection="1">
      <alignment horizontal="right" vertical="center" wrapText="1"/>
      <protection hidden="1"/>
    </xf>
    <xf numFmtId="0" fontId="9" fillId="0" borderId="51" xfId="90" applyFont="1" applyFill="1" applyBorder="1" applyAlignment="1" applyProtection="1">
      <alignment horizontal="right" vertical="center" wrapText="1"/>
      <protection hidden="1"/>
    </xf>
    <xf numFmtId="2" fontId="9" fillId="0" borderId="54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54" xfId="90" applyFont="1" applyFill="1" applyBorder="1" applyAlignment="1" applyProtection="1">
      <alignment horizontal="left" vertical="center" wrapText="1"/>
      <protection hidden="1"/>
    </xf>
    <xf numFmtId="0" fontId="9" fillId="0" borderId="52" xfId="90" applyFont="1" applyFill="1" applyBorder="1" applyAlignment="1" applyProtection="1">
      <alignment vertical="center"/>
      <protection hidden="1"/>
    </xf>
    <xf numFmtId="0" fontId="9" fillId="0" borderId="53" xfId="90" applyFont="1" applyFill="1" applyBorder="1" applyAlignment="1" applyProtection="1">
      <alignment vertical="center"/>
      <protection hidden="1"/>
    </xf>
    <xf numFmtId="0" fontId="6" fillId="0" borderId="54" xfId="92" applyFont="1" applyFill="1" applyBorder="1" applyAlignment="1" applyProtection="1">
      <alignment vertical="top"/>
    </xf>
    <xf numFmtId="1" fontId="6" fillId="0" borderId="49" xfId="91" applyNumberFormat="1" applyFont="1" applyFill="1" applyBorder="1" applyAlignment="1" applyProtection="1">
      <alignment horizontal="right"/>
      <protection hidden="1"/>
    </xf>
    <xf numFmtId="9" fontId="6" fillId="0" borderId="49" xfId="91" applyFont="1" applyFill="1" applyBorder="1" applyAlignment="1" applyProtection="1">
      <alignment horizontal="right"/>
      <protection hidden="1"/>
    </xf>
    <xf numFmtId="9" fontId="9" fillId="0" borderId="49" xfId="93" applyFont="1" applyFill="1" applyBorder="1" applyAlignment="1" applyProtection="1">
      <alignment horizontal="right"/>
      <protection hidden="1"/>
    </xf>
    <xf numFmtId="9" fontId="9" fillId="0" borderId="49" xfId="91" applyFont="1" applyFill="1" applyBorder="1" applyAlignment="1" applyProtection="1">
      <alignment horizontal="right"/>
      <protection hidden="1"/>
    </xf>
    <xf numFmtId="166" fontId="6" fillId="0" borderId="0" xfId="90" applyNumberFormat="1" applyFont="1" applyFill="1" applyBorder="1" applyAlignment="1" applyProtection="1">
      <alignment horizontal="right"/>
      <protection hidden="1"/>
    </xf>
    <xf numFmtId="166" fontId="6" fillId="0" borderId="35" xfId="90" applyNumberFormat="1" applyFont="1" applyFill="1" applyBorder="1" applyAlignment="1" applyProtection="1">
      <alignment horizontal="right"/>
      <protection hidden="1"/>
    </xf>
    <xf numFmtId="166" fontId="6" fillId="0" borderId="36" xfId="90" applyNumberFormat="1" applyFont="1" applyFill="1" applyBorder="1" applyAlignment="1" applyProtection="1">
      <alignment horizontal="right"/>
      <protection hidden="1"/>
    </xf>
    <xf numFmtId="166" fontId="6" fillId="0" borderId="33" xfId="90" applyNumberFormat="1" applyFont="1" applyFill="1" applyBorder="1" applyAlignment="1" applyProtection="1">
      <alignment horizontal="right"/>
      <protection hidden="1"/>
    </xf>
    <xf numFmtId="9" fontId="6" fillId="0" borderId="49" xfId="93" applyFont="1" applyFill="1" applyBorder="1" applyAlignment="1" applyProtection="1">
      <alignment horizontal="right"/>
      <protection hidden="1"/>
    </xf>
    <xf numFmtId="1" fontId="6" fillId="0" borderId="33" xfId="92" applyNumberFormat="1" applyFont="1" applyFill="1" applyBorder="1" applyAlignment="1" applyProtection="1">
      <alignment vertical="top"/>
    </xf>
    <xf numFmtId="167" fontId="9" fillId="7" borderId="33" xfId="90" applyNumberFormat="1" applyFont="1" applyFill="1" applyBorder="1" applyAlignment="1" applyProtection="1">
      <alignment horizontal="right" vertical="center"/>
      <protection hidden="1"/>
    </xf>
    <xf numFmtId="9" fontId="9" fillId="0" borderId="0" xfId="91" quotePrefix="1" applyFont="1" applyFill="1" applyBorder="1" applyAlignment="1" applyProtection="1">
      <alignment horizontal="right"/>
      <protection hidden="1"/>
    </xf>
    <xf numFmtId="9" fontId="9" fillId="0" borderId="49" xfId="91" quotePrefix="1" applyFont="1" applyFill="1" applyBorder="1" applyAlignment="1" applyProtection="1">
      <alignment horizontal="right"/>
      <protection hidden="1"/>
    </xf>
    <xf numFmtId="166" fontId="9" fillId="0" borderId="0" xfId="90" applyNumberFormat="1" applyFont="1" applyFill="1" applyBorder="1" applyAlignment="1" applyProtection="1">
      <alignment horizontal="right" vertical="center"/>
      <protection hidden="1"/>
    </xf>
    <xf numFmtId="166" fontId="6" fillId="0" borderId="0" xfId="90" applyNumberFormat="1" applyFont="1" applyFill="1" applyBorder="1" applyAlignment="1" applyProtection="1">
      <alignment horizontal="right" vertical="center"/>
      <protection hidden="1"/>
    </xf>
    <xf numFmtId="3" fontId="6" fillId="0" borderId="0" xfId="90" applyNumberFormat="1" applyFont="1" applyFill="1" applyBorder="1" applyAlignment="1" applyProtection="1">
      <alignment horizontal="left" vertical="center"/>
      <protection hidden="1"/>
    </xf>
    <xf numFmtId="166" fontId="6" fillId="0" borderId="33" xfId="90" applyNumberFormat="1" applyFont="1" applyFill="1" applyBorder="1" applyAlignment="1" applyProtection="1">
      <alignment horizontal="right" vertical="center"/>
      <protection hidden="1"/>
    </xf>
    <xf numFmtId="3" fontId="6" fillId="0" borderId="33" xfId="90" applyNumberFormat="1" applyFont="1" applyFill="1" applyBorder="1" applyAlignment="1" applyProtection="1">
      <alignment horizontal="left" vertical="center"/>
      <protection hidden="1"/>
    </xf>
    <xf numFmtId="0" fontId="9" fillId="0" borderId="49" xfId="90" applyFont="1" applyFill="1" applyBorder="1" applyAlignment="1" applyProtection="1">
      <alignment horizontal="right" vertical="center" wrapText="1"/>
      <protection hidden="1"/>
    </xf>
    <xf numFmtId="3" fontId="118" fillId="0" borderId="0" xfId="90" applyNumberFormat="1" applyFont="1" applyFill="1" applyBorder="1" applyAlignment="1" applyProtection="1">
      <alignment vertical="center"/>
      <protection hidden="1"/>
    </xf>
    <xf numFmtId="3" fontId="118" fillId="0" borderId="29" xfId="90" applyNumberFormat="1" applyFont="1" applyFill="1" applyBorder="1" applyAlignment="1" applyProtection="1">
      <alignment vertical="center"/>
      <protection hidden="1"/>
    </xf>
    <xf numFmtId="9" fontId="6" fillId="0" borderId="0" xfId="93" applyFont="1" applyFill="1" applyBorder="1" applyAlignment="1" applyProtection="1">
      <alignment horizontal="right"/>
      <protection hidden="1"/>
    </xf>
    <xf numFmtId="9" fontId="6" fillId="0" borderId="0" xfId="91" quotePrefix="1" applyFont="1" applyFill="1" applyBorder="1" applyAlignment="1" applyProtection="1">
      <alignment horizontal="right"/>
      <protection hidden="1"/>
    </xf>
    <xf numFmtId="9" fontId="6" fillId="0" borderId="29" xfId="91" applyFont="1" applyFill="1" applyBorder="1" applyAlignment="1" applyProtection="1">
      <alignment horizontal="right"/>
      <protection hidden="1"/>
    </xf>
    <xf numFmtId="9" fontId="6" fillId="0" borderId="29" xfId="91" quotePrefix="1" applyFont="1" applyFill="1" applyBorder="1" applyAlignment="1" applyProtection="1">
      <alignment horizontal="right"/>
      <protection hidden="1"/>
    </xf>
    <xf numFmtId="9" fontId="6" fillId="0" borderId="49" xfId="91" quotePrefix="1" applyFont="1" applyFill="1" applyBorder="1" applyAlignment="1" applyProtection="1">
      <alignment horizontal="right"/>
      <protection hidden="1"/>
    </xf>
    <xf numFmtId="1" fontId="6" fillId="0" borderId="0" xfId="91" applyNumberFormat="1" applyFont="1" applyFill="1" applyBorder="1" applyAlignment="1" applyProtection="1">
      <alignment horizontal="right"/>
      <protection hidden="1"/>
    </xf>
    <xf numFmtId="167" fontId="6" fillId="0" borderId="33" xfId="90" applyNumberFormat="1" applyFont="1" applyFill="1" applyBorder="1" applyAlignment="1" applyProtection="1">
      <alignment horizontal="right" vertical="center" wrapText="1"/>
      <protection hidden="1"/>
    </xf>
    <xf numFmtId="167" fontId="9" fillId="7" borderId="0" xfId="90" applyNumberFormat="1" applyFont="1" applyFill="1" applyBorder="1" applyAlignment="1" applyProtection="1">
      <alignment horizontal="right"/>
      <protection hidden="1"/>
    </xf>
    <xf numFmtId="3" fontId="6" fillId="0" borderId="37" xfId="90" applyNumberFormat="1" applyFont="1" applyFill="1" applyBorder="1" applyAlignment="1" applyProtection="1">
      <alignment horizontal="right"/>
      <protection hidden="1"/>
    </xf>
    <xf numFmtId="0" fontId="8" fillId="0" borderId="57" xfId="33" applyFont="1" applyBorder="1" applyAlignment="1">
      <alignment horizontal="center" vertical="center"/>
    </xf>
    <xf numFmtId="1" fontId="0" fillId="0" borderId="0" xfId="0" applyNumberFormat="1" applyAlignment="1">
      <alignment horizontal="right"/>
    </xf>
    <xf numFmtId="3" fontId="8" fillId="0" borderId="0" xfId="0" applyNumberFormat="1" applyFont="1" applyFill="1"/>
    <xf numFmtId="3" fontId="47" fillId="0" borderId="0" xfId="38" applyNumberFormat="1" applyFont="1" applyFill="1" applyBorder="1" applyProtection="1">
      <protection locked="0"/>
    </xf>
    <xf numFmtId="170" fontId="47" fillId="0" borderId="20" xfId="38" applyNumberFormat="1" applyFont="1" applyFill="1" applyBorder="1" applyProtection="1">
      <protection locked="0"/>
    </xf>
    <xf numFmtId="4" fontId="47" fillId="0" borderId="0" xfId="38" applyNumberFormat="1" applyFont="1" applyFill="1" applyBorder="1" applyAlignment="1" applyProtection="1">
      <alignment horizontal="left"/>
      <protection locked="0"/>
    </xf>
    <xf numFmtId="4" fontId="47" fillId="0" borderId="0" xfId="38" applyNumberFormat="1" applyFont="1" applyFill="1" applyBorder="1" applyProtection="1">
      <protection locked="0"/>
    </xf>
    <xf numFmtId="3" fontId="6" fillId="0" borderId="58" xfId="5" applyNumberFormat="1" applyFont="1" applyFill="1" applyBorder="1" applyAlignment="1" applyProtection="1">
      <alignment horizontal="right"/>
      <protection locked="0"/>
    </xf>
    <xf numFmtId="3" fontId="11" fillId="0" borderId="0" xfId="5" applyNumberFormat="1" applyFont="1" applyFill="1" applyBorder="1" applyAlignment="1" applyProtection="1">
      <alignment horizontal="left"/>
      <protection locked="0"/>
    </xf>
    <xf numFmtId="170" fontId="47" fillId="0" borderId="0" xfId="38" applyNumberFormat="1" applyFont="1" applyFill="1" applyBorder="1" applyProtection="1">
      <protection locked="0"/>
    </xf>
    <xf numFmtId="3" fontId="47" fillId="0" borderId="0" xfId="5" applyNumberFormat="1" applyFont="1" applyFill="1" applyBorder="1" applyAlignment="1" applyProtection="1">
      <alignment horizontal="left"/>
      <protection locked="0"/>
    </xf>
    <xf numFmtId="170" fontId="11" fillId="0" borderId="0" xfId="38" applyNumberFormat="1" applyFont="1" applyFill="1" applyBorder="1" applyProtection="1">
      <protection locked="0"/>
    </xf>
    <xf numFmtId="166" fontId="11" fillId="0" borderId="0" xfId="38" applyNumberFormat="1" applyFont="1" applyFill="1" applyBorder="1" applyProtection="1">
      <protection locked="0"/>
    </xf>
    <xf numFmtId="0" fontId="59" fillId="0" borderId="0" xfId="0" applyFont="1"/>
    <xf numFmtId="3" fontId="11" fillId="0" borderId="0" xfId="5" applyNumberFormat="1" applyFont="1" applyFill="1" applyBorder="1" applyAlignment="1" applyProtection="1">
      <alignment horizontal="right"/>
      <protection locked="0"/>
    </xf>
    <xf numFmtId="3" fontId="9" fillId="0" borderId="59" xfId="5" applyNumberFormat="1" applyFont="1" applyFill="1" applyBorder="1" applyAlignment="1" applyProtection="1">
      <alignment horizontal="right"/>
      <protection locked="0"/>
    </xf>
    <xf numFmtId="3" fontId="9" fillId="0" borderId="59" xfId="38" applyNumberFormat="1" applyFont="1" applyFill="1" applyBorder="1" applyAlignment="1" applyProtection="1">
      <alignment horizontal="left"/>
      <protection locked="0"/>
    </xf>
    <xf numFmtId="3" fontId="9" fillId="0" borderId="60" xfId="38" applyNumberFormat="1" applyFont="1" applyFill="1" applyBorder="1" applyAlignment="1" applyProtection="1">
      <alignment horizontal="left"/>
      <protection locked="0"/>
    </xf>
    <xf numFmtId="0" fontId="5" fillId="0" borderId="0" xfId="1" applyFont="1"/>
    <xf numFmtId="0" fontId="0" fillId="0" borderId="0" xfId="0" applyBorder="1"/>
    <xf numFmtId="3" fontId="6" fillId="0" borderId="33" xfId="9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166" fontId="6" fillId="0" borderId="0" xfId="92" applyNumberFormat="1" applyFont="1" applyFill="1" applyBorder="1" applyAlignment="1" applyProtection="1">
      <alignment vertical="top"/>
    </xf>
    <xf numFmtId="0" fontId="8" fillId="0" borderId="62" xfId="1" applyFont="1" applyBorder="1" applyAlignment="1">
      <alignment horizontal="right"/>
    </xf>
    <xf numFmtId="0" fontId="8" fillId="3" borderId="62" xfId="8" applyFont="1" applyFill="1" applyBorder="1" applyAlignment="1" applyProtection="1">
      <alignment horizontal="right" wrapText="1"/>
      <protection hidden="1"/>
    </xf>
    <xf numFmtId="9" fontId="110" fillId="9" borderId="63" xfId="0" applyNumberFormat="1" applyFont="1" applyFill="1" applyBorder="1" applyAlignment="1">
      <alignment horizontal="right" vertical="center"/>
    </xf>
    <xf numFmtId="0" fontId="18" fillId="0" borderId="0" xfId="1" applyFont="1" applyAlignment="1">
      <alignment horizontal="left" vertical="top"/>
    </xf>
    <xf numFmtId="166" fontId="9" fillId="7" borderId="33" xfId="90" applyNumberFormat="1" applyFont="1" applyFill="1" applyBorder="1" applyAlignment="1" applyProtection="1">
      <alignment horizontal="right" vertical="center"/>
      <protection hidden="1"/>
    </xf>
    <xf numFmtId="165" fontId="6" fillId="0" borderId="0" xfId="19" applyNumberFormat="1" applyFont="1" applyFill="1" applyBorder="1" applyAlignment="1">
      <alignment horizontal="right" vertical="center" indent="1"/>
    </xf>
    <xf numFmtId="165" fontId="6" fillId="0" borderId="0" xfId="19" applyNumberFormat="1" applyFont="1" applyFill="1" applyBorder="1" applyAlignment="1">
      <alignment horizontal="left" vertical="center" indent="1"/>
    </xf>
    <xf numFmtId="0" fontId="1" fillId="0" borderId="0" xfId="4" applyFont="1" applyAlignment="1"/>
    <xf numFmtId="0" fontId="18" fillId="0" borderId="0" xfId="5" applyFont="1" applyFill="1" applyAlignment="1">
      <alignment vertical="top"/>
    </xf>
    <xf numFmtId="0" fontId="125" fillId="0" borderId="0" xfId="5" applyFont="1" applyFill="1" applyBorder="1" applyAlignment="1"/>
    <xf numFmtId="0" fontId="126" fillId="0" borderId="0" xfId="5" applyFont="1" applyFill="1" applyBorder="1" applyAlignment="1"/>
    <xf numFmtId="0" fontId="1" fillId="0" borderId="0" xfId="4" applyFont="1" applyFill="1" applyAlignment="1">
      <alignment horizontal="left" indent="1"/>
    </xf>
    <xf numFmtId="0" fontId="11" fillId="0" borderId="0" xfId="4" applyFont="1" applyFill="1" applyAlignment="1">
      <alignment horizontal="left" indent="1"/>
    </xf>
    <xf numFmtId="3" fontId="1" fillId="3" borderId="0" xfId="4" applyNumberFormat="1" applyFont="1" applyFill="1"/>
    <xf numFmtId="0" fontId="6" fillId="0" borderId="0" xfId="30" applyFont="1"/>
    <xf numFmtId="0" fontId="6" fillId="3" borderId="0" xfId="30" applyFont="1" applyFill="1"/>
    <xf numFmtId="166" fontId="9" fillId="0" borderId="60" xfId="4" applyNumberFormat="1" applyFont="1" applyFill="1" applyBorder="1" applyAlignment="1" applyProtection="1">
      <alignment vertical="center"/>
    </xf>
    <xf numFmtId="167" fontId="9" fillId="0" borderId="60" xfId="4" applyNumberFormat="1" applyFont="1" applyFill="1" applyBorder="1" applyAlignment="1" applyProtection="1">
      <alignment vertical="center"/>
    </xf>
    <xf numFmtId="167" fontId="9" fillId="0" borderId="60" xfId="7" applyNumberFormat="1" applyFont="1" applyFill="1" applyBorder="1" applyAlignment="1" applyProtection="1">
      <alignment horizontal="right" vertical="center"/>
    </xf>
    <xf numFmtId="167" fontId="9" fillId="0" borderId="60" xfId="4" applyNumberFormat="1" applyFont="1" applyFill="1" applyBorder="1" applyAlignment="1" applyProtection="1">
      <alignment horizontal="right" vertical="center"/>
    </xf>
    <xf numFmtId="167" fontId="9" fillId="0" borderId="60" xfId="8" applyNumberFormat="1" applyFont="1" applyFill="1" applyBorder="1" applyAlignment="1" applyProtection="1">
      <alignment vertical="center"/>
    </xf>
    <xf numFmtId="0" fontId="9" fillId="0" borderId="60" xfId="8" applyFont="1" applyFill="1" applyBorder="1" applyAlignment="1" applyProtection="1">
      <alignment vertical="center" wrapText="1"/>
    </xf>
    <xf numFmtId="0" fontId="6" fillId="0" borderId="8" xfId="8" applyFont="1" applyFill="1" applyBorder="1" applyAlignment="1" applyProtection="1">
      <alignment vertical="center"/>
    </xf>
    <xf numFmtId="0" fontId="9" fillId="0" borderId="8" xfId="8" applyFont="1" applyFill="1" applyBorder="1" applyAlignment="1" applyProtection="1">
      <alignment vertical="center"/>
    </xf>
    <xf numFmtId="0" fontId="6" fillId="0" borderId="11" xfId="8" applyFont="1" applyFill="1" applyBorder="1" applyAlignment="1" applyProtection="1">
      <alignment vertical="center"/>
    </xf>
    <xf numFmtId="3" fontId="9" fillId="0" borderId="60" xfId="4" applyNumberFormat="1" applyFont="1" applyFill="1" applyBorder="1" applyAlignment="1" applyProtection="1">
      <alignment vertical="center"/>
    </xf>
    <xf numFmtId="3" fontId="9" fillId="0" borderId="60" xfId="7" applyNumberFormat="1" applyFont="1" applyFill="1" applyBorder="1" applyAlignment="1" applyProtection="1">
      <alignment vertical="center"/>
    </xf>
    <xf numFmtId="0" fontId="9" fillId="0" borderId="60" xfId="4" applyFont="1" applyFill="1" applyBorder="1" applyAlignment="1" applyProtection="1">
      <alignment vertical="center"/>
    </xf>
    <xf numFmtId="0" fontId="6" fillId="0" borderId="8" xfId="4" applyFont="1" applyFill="1" applyBorder="1" applyAlignment="1" applyProtection="1">
      <alignment vertical="center"/>
    </xf>
    <xf numFmtId="0" fontId="9" fillId="0" borderId="8" xfId="4" applyFont="1" applyFill="1" applyBorder="1" applyAlignment="1" applyProtection="1">
      <alignment vertical="center"/>
    </xf>
    <xf numFmtId="0" fontId="6" fillId="0" borderId="8" xfId="4" applyFont="1" applyFill="1" applyBorder="1" applyAlignment="1" applyProtection="1">
      <alignment vertical="center" wrapText="1"/>
    </xf>
    <xf numFmtId="0" fontId="6" fillId="0" borderId="8" xfId="4" applyFont="1" applyFill="1" applyBorder="1" applyAlignment="1" applyProtection="1">
      <alignment vertical="top" wrapText="1"/>
    </xf>
    <xf numFmtId="0" fontId="6" fillId="0" borderId="9" xfId="4" applyFont="1" applyFill="1" applyBorder="1" applyProtection="1"/>
    <xf numFmtId="0" fontId="9" fillId="0" borderId="7" xfId="4" applyFont="1" applyFill="1" applyBorder="1" applyAlignment="1" applyProtection="1">
      <alignment horizontal="center" vertical="top" wrapText="1"/>
    </xf>
    <xf numFmtId="0" fontId="6" fillId="0" borderId="32" xfId="4" applyFont="1" applyFill="1" applyBorder="1" applyAlignment="1" applyProtection="1">
      <alignment horizontal="center" vertical="top" wrapText="1"/>
    </xf>
    <xf numFmtId="0" fontId="9" fillId="0" borderId="0" xfId="4" applyFont="1" applyFill="1" applyAlignment="1" applyProtection="1"/>
    <xf numFmtId="4" fontId="9" fillId="0" borderId="0" xfId="4" applyNumberFormat="1" applyFont="1" applyFill="1" applyAlignment="1" applyProtection="1"/>
    <xf numFmtId="0" fontId="6" fillId="0" borderId="0" xfId="4" applyFont="1" applyFill="1" applyAlignment="1" applyProtection="1"/>
    <xf numFmtId="166" fontId="9" fillId="0" borderId="60" xfId="4" applyNumberFormat="1" applyFont="1" applyFill="1" applyBorder="1" applyAlignment="1" applyProtection="1"/>
    <xf numFmtId="167" fontId="9" fillId="0" borderId="60" xfId="4" applyNumberFormat="1" applyFont="1" applyFill="1" applyBorder="1" applyAlignment="1" applyProtection="1"/>
    <xf numFmtId="167" fontId="9" fillId="0" borderId="60" xfId="7" applyNumberFormat="1" applyFont="1" applyFill="1" applyBorder="1" applyAlignment="1" applyProtection="1">
      <alignment horizontal="right"/>
    </xf>
    <xf numFmtId="167" fontId="9" fillId="0" borderId="60" xfId="4" applyNumberFormat="1" applyFont="1" applyFill="1" applyBorder="1" applyAlignment="1" applyProtection="1">
      <alignment horizontal="right"/>
    </xf>
    <xf numFmtId="167" fontId="9" fillId="0" borderId="60" xfId="8" applyNumberFormat="1" applyFont="1" applyFill="1" applyBorder="1" applyAlignment="1" applyProtection="1"/>
    <xf numFmtId="166" fontId="9" fillId="0" borderId="57" xfId="4" applyNumberFormat="1" applyFont="1" applyFill="1" applyBorder="1" applyAlignment="1" applyProtection="1"/>
    <xf numFmtId="166" fontId="9" fillId="0" borderId="60" xfId="8" applyNumberFormat="1" applyFont="1" applyFill="1" applyBorder="1" applyAlignment="1" applyProtection="1">
      <protection hidden="1"/>
    </xf>
    <xf numFmtId="3" fontId="9" fillId="0" borderId="60" xfId="4" applyNumberFormat="1" applyFont="1" applyFill="1" applyBorder="1" applyAlignment="1" applyProtection="1"/>
    <xf numFmtId="1" fontId="9" fillId="0" borderId="60" xfId="7" applyNumberFormat="1" applyFont="1" applyFill="1" applyBorder="1" applyAlignment="1" applyProtection="1"/>
    <xf numFmtId="0" fontId="9" fillId="0" borderId="8" xfId="4" applyFont="1" applyFill="1" applyBorder="1" applyAlignment="1" applyProtection="1">
      <alignment horizontal="center" vertical="top" wrapText="1"/>
    </xf>
    <xf numFmtId="165" fontId="1" fillId="3" borderId="0" xfId="0" applyNumberFormat="1" applyFont="1" applyFill="1"/>
    <xf numFmtId="167" fontId="1" fillId="0" borderId="3" xfId="4" applyNumberFormat="1" applyFont="1" applyBorder="1" applyAlignment="1">
      <alignment horizontal="right" vertical="center"/>
    </xf>
    <xf numFmtId="167" fontId="6" fillId="0" borderId="3" xfId="4" applyNumberFormat="1" applyFont="1" applyBorder="1" applyAlignment="1">
      <alignment horizontal="right" vertical="center"/>
    </xf>
    <xf numFmtId="167" fontId="6" fillId="0" borderId="0" xfId="4" applyNumberFormat="1" applyFont="1" applyAlignment="1">
      <alignment horizontal="right" vertical="center"/>
    </xf>
    <xf numFmtId="0" fontId="1" fillId="0" borderId="0" xfId="4" applyFont="1" applyFill="1" applyAlignment="1">
      <alignment horizontal="right" vertical="center" wrapText="1"/>
    </xf>
    <xf numFmtId="167" fontId="1" fillId="0" borderId="0" xfId="4" applyNumberFormat="1" applyFont="1" applyAlignment="1">
      <alignment horizontal="right" vertical="center" wrapText="1"/>
    </xf>
    <xf numFmtId="167" fontId="1" fillId="0" borderId="0" xfId="4" applyNumberFormat="1" applyFont="1" applyAlignment="1">
      <alignment horizontal="right" vertical="center"/>
    </xf>
    <xf numFmtId="166" fontId="1" fillId="0" borderId="0" xfId="4" applyNumberFormat="1" applyFont="1" applyAlignment="1">
      <alignment horizontal="right" vertical="center"/>
    </xf>
    <xf numFmtId="2" fontId="1" fillId="0" borderId="0" xfId="4" applyNumberFormat="1" applyFont="1" applyAlignment="1">
      <alignment horizontal="right" vertical="center"/>
    </xf>
    <xf numFmtId="0" fontId="11" fillId="0" borderId="0" xfId="1" applyFont="1" applyAlignment="1">
      <alignment vertical="top" wrapText="1"/>
    </xf>
    <xf numFmtId="0" fontId="5" fillId="0" borderId="0" xfId="42" applyFont="1" applyAlignment="1">
      <alignment horizontal="left"/>
    </xf>
    <xf numFmtId="0" fontId="5" fillId="0" borderId="0" xfId="42" applyFont="1" applyBorder="1" applyAlignment="1">
      <alignment horizontal="left"/>
    </xf>
    <xf numFmtId="0" fontId="2" fillId="0" borderId="0" xfId="42" applyFont="1" applyBorder="1" applyAlignment="1">
      <alignment horizontal="left"/>
    </xf>
    <xf numFmtId="0" fontId="36" fillId="0" borderId="0" xfId="42" applyFont="1" applyBorder="1" applyAlignment="1">
      <alignment horizontal="left"/>
    </xf>
    <xf numFmtId="0" fontId="1" fillId="0" borderId="0" xfId="42" applyFont="1" applyBorder="1" applyAlignment="1">
      <alignment horizontal="left"/>
    </xf>
    <xf numFmtId="181" fontId="5" fillId="0" borderId="0" xfId="42" applyNumberFormat="1" applyFont="1" applyAlignment="1">
      <alignment horizontal="left"/>
    </xf>
    <xf numFmtId="0" fontId="1" fillId="0" borderId="0" xfId="42" applyFont="1" applyAlignment="1">
      <alignment horizontal="left"/>
    </xf>
    <xf numFmtId="0" fontId="11" fillId="0" borderId="0" xfId="42" applyFont="1" applyBorder="1" applyAlignment="1">
      <alignment horizontal="left"/>
    </xf>
    <xf numFmtId="0" fontId="11" fillId="0" borderId="0" xfId="42" applyFont="1" applyAlignment="1">
      <alignment horizontal="left"/>
    </xf>
    <xf numFmtId="0" fontId="1" fillId="0" borderId="0" xfId="42" quotePrefix="1" applyFont="1" applyBorder="1" applyAlignment="1">
      <alignment horizontal="left"/>
    </xf>
    <xf numFmtId="181" fontId="1" fillId="0" borderId="0" xfId="42" applyNumberFormat="1" applyFont="1" applyAlignment="1">
      <alignment horizontal="left"/>
    </xf>
    <xf numFmtId="9" fontId="110" fillId="9" borderId="10" xfId="0" applyNumberFormat="1" applyFont="1" applyFill="1" applyBorder="1" applyAlignment="1">
      <alignment horizontal="right" vertical="center"/>
    </xf>
    <xf numFmtId="0" fontId="8" fillId="0" borderId="31" xfId="1" applyFont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6" fillId="3" borderId="0" xfId="5" applyFont="1" applyFill="1" applyBorder="1" applyAlignment="1">
      <alignment horizontal="left" vertical="center" wrapText="1" indent="1"/>
    </xf>
    <xf numFmtId="0" fontId="9" fillId="3" borderId="3" xfId="5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0" fontId="38" fillId="0" borderId="0" xfId="19" applyFont="1" applyFill="1" applyBorder="1" applyAlignment="1">
      <alignment horizontal="left" vertical="center" indent="1"/>
    </xf>
    <xf numFmtId="9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25" fillId="3" borderId="0" xfId="0" applyFont="1" applyFill="1" applyAlignment="1" applyProtection="1">
      <protection locked="0"/>
    </xf>
    <xf numFmtId="173" fontId="33" fillId="0" borderId="0" xfId="0" applyNumberFormat="1" applyFont="1" applyFill="1"/>
    <xf numFmtId="0" fontId="22" fillId="0" borderId="17" xfId="0" applyFont="1" applyFill="1" applyBorder="1" applyAlignment="1" applyProtection="1">
      <alignment horizontal="right" wrapText="1"/>
      <protection locked="0"/>
    </xf>
    <xf numFmtId="0" fontId="0" fillId="11" borderId="0" xfId="0" applyFill="1"/>
    <xf numFmtId="0" fontId="22" fillId="3" borderId="18" xfId="0" applyFont="1" applyFill="1" applyBorder="1" applyAlignment="1">
      <alignment horizontal="right" vertical="center" wrapText="1" readingOrder="1"/>
    </xf>
    <xf numFmtId="0" fontId="33" fillId="3" borderId="0" xfId="5" applyFont="1" applyFill="1" applyAlignment="1">
      <alignment horizontal="left" indent="1"/>
    </xf>
    <xf numFmtId="0" fontId="28" fillId="3" borderId="0" xfId="0" applyFont="1" applyFill="1" applyAlignment="1">
      <alignment horizontal="left" indent="1"/>
    </xf>
    <xf numFmtId="0" fontId="128" fillId="0" borderId="0" xfId="0" applyFont="1" applyAlignment="1"/>
    <xf numFmtId="0" fontId="128" fillId="0" borderId="0" xfId="0" applyFont="1"/>
    <xf numFmtId="10" fontId="1" fillId="3" borderId="0" xfId="0" applyNumberFormat="1" applyFont="1" applyFill="1"/>
    <xf numFmtId="0" fontId="1" fillId="3" borderId="0" xfId="0" applyFont="1" applyFill="1" applyAlignment="1">
      <alignment horizontal="right"/>
    </xf>
    <xf numFmtId="4" fontId="20" fillId="3" borderId="0" xfId="68" applyNumberFormat="1" applyFont="1" applyFill="1" applyAlignment="1" applyProtection="1">
      <alignment horizontal="right"/>
      <protection locked="0"/>
    </xf>
    <xf numFmtId="165" fontId="25" fillId="0" borderId="0" xfId="0" applyNumberFormat="1" applyFont="1" applyAlignment="1">
      <alignment vertical="center"/>
    </xf>
    <xf numFmtId="0" fontId="121" fillId="0" borderId="0" xfId="0" applyFont="1" applyAlignment="1">
      <alignment vertical="center"/>
    </xf>
    <xf numFmtId="171" fontId="25" fillId="0" borderId="0" xfId="0" applyNumberFormat="1" applyFont="1" applyAlignment="1">
      <alignment vertical="center"/>
    </xf>
    <xf numFmtId="0" fontId="55" fillId="0" borderId="0" xfId="0" applyFont="1" applyAlignment="1">
      <alignment vertical="center"/>
    </xf>
    <xf numFmtId="182" fontId="25" fillId="0" borderId="0" xfId="0" applyNumberFormat="1" applyFont="1" applyAlignment="1">
      <alignment vertical="center"/>
    </xf>
    <xf numFmtId="0" fontId="108" fillId="0" borderId="0" xfId="0" applyFont="1" applyAlignment="1">
      <alignment vertical="center"/>
    </xf>
    <xf numFmtId="3" fontId="130" fillId="0" borderId="0" xfId="0" applyNumberFormat="1" applyFont="1"/>
    <xf numFmtId="3" fontId="0" fillId="0" borderId="0" xfId="0" applyNumberFormat="1" applyFill="1"/>
    <xf numFmtId="0" fontId="8" fillId="0" borderId="61" xfId="33" applyFont="1" applyBorder="1" applyAlignment="1">
      <alignment horizontal="center" vertical="center"/>
    </xf>
    <xf numFmtId="0" fontId="8" fillId="0" borderId="60" xfId="33" applyFont="1" applyBorder="1" applyAlignment="1">
      <alignment horizontal="center" vertical="center"/>
    </xf>
    <xf numFmtId="3" fontId="131" fillId="0" borderId="0" xfId="0" applyNumberFormat="1" applyFont="1"/>
    <xf numFmtId="3" fontId="124" fillId="0" borderId="0" xfId="0" applyNumberFormat="1" applyFont="1" applyFill="1" applyAlignment="1">
      <alignment horizontal="center"/>
    </xf>
    <xf numFmtId="3" fontId="1" fillId="0" borderId="0" xfId="33" applyNumberFormat="1" applyFont="1" applyFill="1" applyAlignment="1">
      <alignment horizontal="left"/>
    </xf>
    <xf numFmtId="3" fontId="1" fillId="0" borderId="0" xfId="33" applyNumberFormat="1" applyFont="1" applyFill="1" applyBorder="1" applyAlignment="1">
      <alignment horizontal="left"/>
    </xf>
    <xf numFmtId="3" fontId="6" fillId="0" borderId="0" xfId="33" applyNumberFormat="1" applyFont="1" applyFill="1" applyAlignment="1">
      <alignment horizontal="left"/>
    </xf>
    <xf numFmtId="0" fontId="20" fillId="0" borderId="10" xfId="0" quotePrefix="1" applyFont="1" applyFill="1" applyBorder="1" applyAlignment="1">
      <alignment wrapText="1"/>
    </xf>
    <xf numFmtId="3" fontId="115" fillId="0" borderId="0" xfId="0" applyNumberFormat="1" applyFont="1" applyFill="1"/>
    <xf numFmtId="0" fontId="66" fillId="0" borderId="0" xfId="33" applyFont="1"/>
    <xf numFmtId="0" fontId="0" fillId="0" borderId="0" xfId="0" applyAlignment="1">
      <alignment horizontal="center"/>
    </xf>
    <xf numFmtId="0" fontId="0" fillId="0" borderId="0" xfId="0" applyFill="1" applyBorder="1" applyAlignment="1"/>
    <xf numFmtId="0" fontId="3" fillId="0" borderId="0" xfId="1" applyBorder="1" applyAlignment="1">
      <alignment horizontal="center"/>
    </xf>
    <xf numFmtId="3" fontId="133" fillId="0" borderId="0" xfId="33" applyNumberFormat="1" applyFont="1" applyFill="1" applyBorder="1"/>
    <xf numFmtId="3" fontId="11" fillId="0" borderId="0" xfId="33" applyNumberFormat="1" applyFont="1" applyBorder="1"/>
    <xf numFmtId="3" fontId="57" fillId="0" borderId="0" xfId="0" applyNumberFormat="1" applyFont="1"/>
    <xf numFmtId="3" fontId="8" fillId="0" borderId="0" xfId="0" applyNumberFormat="1" applyFont="1"/>
    <xf numFmtId="3" fontId="32" fillId="0" borderId="0" xfId="33" applyNumberFormat="1" applyFont="1" applyBorder="1"/>
    <xf numFmtId="3" fontId="57" fillId="0" borderId="0" xfId="0" applyNumberFormat="1" applyFont="1" applyBorder="1"/>
    <xf numFmtId="3" fontId="123" fillId="0" borderId="0" xfId="0" applyNumberFormat="1" applyFont="1"/>
    <xf numFmtId="3" fontId="32" fillId="0" borderId="20" xfId="33" applyNumberFormat="1" applyFont="1" applyBorder="1" applyAlignment="1">
      <alignment horizontal="right" wrapText="1"/>
    </xf>
    <xf numFmtId="3" fontId="32" fillId="0" borderId="20" xfId="33" applyNumberFormat="1" applyFont="1" applyBorder="1"/>
    <xf numFmtId="3" fontId="11" fillId="0" borderId="0" xfId="33" applyNumberFormat="1" applyFont="1" applyFill="1" applyBorder="1"/>
    <xf numFmtId="3" fontId="6" fillId="0" borderId="0" xfId="33" applyNumberFormat="1" applyFont="1" applyAlignment="1">
      <alignment horizontal="right" indent="1"/>
    </xf>
    <xf numFmtId="3" fontId="8" fillId="0" borderId="0" xfId="95" applyNumberFormat="1" applyFont="1" applyFill="1" applyBorder="1"/>
    <xf numFmtId="0" fontId="6" fillId="0" borderId="0" xfId="95" applyFont="1"/>
    <xf numFmtId="0" fontId="1" fillId="0" borderId="0" xfId="95" applyFont="1"/>
    <xf numFmtId="0" fontId="1" fillId="0" borderId="0" xfId="95" applyFont="1" applyFill="1"/>
    <xf numFmtId="166" fontId="11" fillId="0" borderId="0" xfId="95" applyNumberFormat="1" applyFont="1" applyFill="1"/>
    <xf numFmtId="0" fontId="47" fillId="0" borderId="0" xfId="95" applyFont="1" applyBorder="1"/>
    <xf numFmtId="3" fontId="6" fillId="0" borderId="0" xfId="95" applyNumberFormat="1" applyFont="1"/>
    <xf numFmtId="3" fontId="6" fillId="0" borderId="0" xfId="95" applyNumberFormat="1" applyFont="1" applyBorder="1"/>
    <xf numFmtId="0" fontId="1" fillId="0" borderId="0" xfId="95" applyFont="1" applyBorder="1"/>
    <xf numFmtId="0" fontId="1" fillId="0" borderId="0" xfId="95" applyFont="1" applyFill="1" applyBorder="1"/>
    <xf numFmtId="166" fontId="11" fillId="0" borderId="0" xfId="95" applyNumberFormat="1" applyFont="1" applyFill="1" applyBorder="1"/>
    <xf numFmtId="171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right" wrapText="1"/>
      <protection locked="0"/>
    </xf>
    <xf numFmtId="3" fontId="135" fillId="0" borderId="0" xfId="0" applyNumberFormat="1" applyFont="1"/>
    <xf numFmtId="3" fontId="136" fillId="0" borderId="0" xfId="5" applyNumberFormat="1" applyFont="1" applyFill="1" applyBorder="1" applyAlignment="1" applyProtection="1">
      <alignment horizontal="right"/>
      <protection locked="0"/>
    </xf>
    <xf numFmtId="166" fontId="136" fillId="0" borderId="0" xfId="5" applyNumberFormat="1" applyFont="1" applyFill="1" applyBorder="1" applyAlignment="1" applyProtection="1">
      <alignment horizontal="right"/>
      <protection locked="0"/>
    </xf>
    <xf numFmtId="3" fontId="9" fillId="0" borderId="0" xfId="38" applyNumberFormat="1" applyFont="1" applyFill="1" applyBorder="1" applyAlignment="1" applyProtection="1">
      <alignment horizontal="left"/>
      <protection locked="0"/>
    </xf>
    <xf numFmtId="3" fontId="49" fillId="0" borderId="0" xfId="38" applyNumberFormat="1" applyFont="1" applyFill="1" applyBorder="1" applyAlignment="1" applyProtection="1">
      <alignment horizontal="left"/>
      <protection locked="0"/>
    </xf>
    <xf numFmtId="3" fontId="137" fillId="0" borderId="0" xfId="95" applyNumberFormat="1" applyFont="1" applyBorder="1" applyAlignment="1">
      <alignment horizontal="left"/>
    </xf>
    <xf numFmtId="1" fontId="1" fillId="0" borderId="0" xfId="95" applyNumberFormat="1" applyFont="1" applyFill="1"/>
    <xf numFmtId="3" fontId="1" fillId="0" borderId="0" xfId="95" applyNumberFormat="1" applyFont="1" applyFill="1"/>
    <xf numFmtId="166" fontId="6" fillId="0" borderId="0" xfId="95" applyNumberFormat="1" applyFont="1" applyFill="1"/>
    <xf numFmtId="4" fontId="1" fillId="0" borderId="0" xfId="95" applyNumberFormat="1" applyFont="1" applyFill="1" applyBorder="1"/>
    <xf numFmtId="3" fontId="1" fillId="0" borderId="0" xfId="95" applyNumberFormat="1" applyFont="1"/>
    <xf numFmtId="4" fontId="1" fillId="0" borderId="0" xfId="95" applyNumberFormat="1" applyFont="1"/>
    <xf numFmtId="0" fontId="6" fillId="0" borderId="0" xfId="95" applyFont="1" applyBorder="1"/>
    <xf numFmtId="3" fontId="9" fillId="0" borderId="20" xfId="95" applyNumberFormat="1" applyFont="1" applyFill="1" applyBorder="1"/>
    <xf numFmtId="3" fontId="1" fillId="0" borderId="20" xfId="95" applyNumberFormat="1" applyFont="1" applyFill="1" applyBorder="1"/>
    <xf numFmtId="166" fontId="6" fillId="0" borderId="20" xfId="95" applyNumberFormat="1" applyFont="1" applyFill="1" applyBorder="1"/>
    <xf numFmtId="3" fontId="6" fillId="0" borderId="20" xfId="95" applyNumberFormat="1" applyFont="1" applyFill="1" applyBorder="1"/>
    <xf numFmtId="0" fontId="9" fillId="0" borderId="20" xfId="95" applyFont="1" applyFill="1" applyBorder="1"/>
    <xf numFmtId="3" fontId="65" fillId="0" borderId="0" xfId="95" applyNumberFormat="1" applyFont="1" applyFill="1" applyBorder="1"/>
    <xf numFmtId="3" fontId="9" fillId="0" borderId="0" xfId="95" applyNumberFormat="1" applyFont="1" applyFill="1" applyBorder="1"/>
    <xf numFmtId="3" fontId="1" fillId="0" borderId="0" xfId="95" applyNumberFormat="1" applyFont="1" applyFill="1" applyBorder="1"/>
    <xf numFmtId="166" fontId="6" fillId="0" borderId="0" xfId="95" applyNumberFormat="1" applyFont="1" applyFill="1" applyBorder="1"/>
    <xf numFmtId="3" fontId="6" fillId="0" borderId="0" xfId="95" applyNumberFormat="1" applyFont="1" applyFill="1" applyBorder="1"/>
    <xf numFmtId="0" fontId="9" fillId="0" borderId="0" xfId="95" applyFont="1" applyFill="1" applyBorder="1"/>
    <xf numFmtId="3" fontId="11" fillId="0" borderId="20" xfId="95" applyNumberFormat="1" applyFont="1" applyFill="1" applyBorder="1"/>
    <xf numFmtId="3" fontId="1" fillId="0" borderId="20" xfId="95" applyNumberFormat="1" applyFont="1" applyBorder="1"/>
    <xf numFmtId="0" fontId="1" fillId="0" borderId="20" xfId="95" applyFont="1" applyBorder="1"/>
    <xf numFmtId="0" fontId="47" fillId="0" borderId="20" xfId="95" applyFont="1" applyBorder="1"/>
    <xf numFmtId="3" fontId="4" fillId="0" borderId="0" xfId="0" applyNumberFormat="1" applyFont="1" applyAlignment="1">
      <alignment horizontal="center"/>
    </xf>
    <xf numFmtId="4" fontId="0" fillId="0" borderId="0" xfId="0" applyNumberFormat="1"/>
    <xf numFmtId="3" fontId="127" fillId="0" borderId="0" xfId="0" applyNumberFormat="1" applyFont="1" applyFill="1"/>
    <xf numFmtId="3" fontId="0" fillId="0" borderId="0" xfId="0" applyNumberFormat="1" applyBorder="1"/>
    <xf numFmtId="3" fontId="11" fillId="0" borderId="0" xfId="95" applyNumberFormat="1" applyFont="1" applyFill="1"/>
    <xf numFmtId="3" fontId="1" fillId="0" borderId="0" xfId="95" applyNumberFormat="1" applyFont="1" applyFill="1" applyAlignment="1">
      <alignment horizontal="right"/>
    </xf>
    <xf numFmtId="3" fontId="4" fillId="0" borderId="0" xfId="0" applyNumberFormat="1" applyFont="1" applyAlignment="1">
      <alignment horizontal="left"/>
    </xf>
    <xf numFmtId="0" fontId="47" fillId="0" borderId="0" xfId="95" quotePrefix="1" applyFont="1" applyBorder="1"/>
    <xf numFmtId="170" fontId="47" fillId="0" borderId="0" xfId="95" applyNumberFormat="1" applyFont="1" applyBorder="1"/>
    <xf numFmtId="166" fontId="6" fillId="0" borderId="10" xfId="5" applyNumberFormat="1" applyFont="1" applyFill="1" applyBorder="1" applyAlignment="1" applyProtection="1">
      <alignment horizontal="center" vertical="center"/>
      <protection locked="0"/>
    </xf>
    <xf numFmtId="166" fontId="6" fillId="0" borderId="0" xfId="5" applyNumberFormat="1" applyFont="1" applyFill="1" applyBorder="1" applyAlignment="1" applyProtection="1">
      <alignment horizontal="center" vertical="center"/>
      <protection locked="0"/>
    </xf>
    <xf numFmtId="166" fontId="11" fillId="0" borderId="0" xfId="5" applyNumberFormat="1" applyFont="1" applyFill="1" applyBorder="1" applyAlignment="1" applyProtection="1">
      <alignment horizontal="right"/>
      <protection locked="0"/>
    </xf>
    <xf numFmtId="166" fontId="11" fillId="0" borderId="0" xfId="33" applyNumberFormat="1" applyFont="1" applyFill="1" applyAlignment="1">
      <alignment horizontal="left"/>
    </xf>
    <xf numFmtId="0" fontId="124" fillId="0" borderId="0" xfId="0" applyFont="1"/>
    <xf numFmtId="0" fontId="11" fillId="0" borderId="0" xfId="95" applyFont="1" applyFill="1"/>
    <xf numFmtId="3" fontId="124" fillId="0" borderId="0" xfId="0" applyNumberFormat="1" applyFont="1"/>
    <xf numFmtId="1" fontId="9" fillId="0" borderId="20" xfId="95" applyNumberFormat="1" applyFont="1" applyFill="1" applyBorder="1"/>
    <xf numFmtId="4" fontId="1" fillId="0" borderId="20" xfId="95" applyNumberFormat="1" applyFont="1" applyFill="1" applyBorder="1"/>
    <xf numFmtId="0" fontId="11" fillId="0" borderId="0" xfId="95" applyFont="1" applyBorder="1"/>
    <xf numFmtId="0" fontId="1" fillId="0" borderId="0" xfId="95" applyFont="1" applyFill="1" applyAlignment="1">
      <alignment horizontal="right"/>
    </xf>
    <xf numFmtId="0" fontId="138" fillId="0" borderId="0" xfId="0" applyFont="1"/>
    <xf numFmtId="0" fontId="1" fillId="0" borderId="0" xfId="95" applyFont="1" applyAlignment="1">
      <alignment horizontal="right"/>
    </xf>
    <xf numFmtId="0" fontId="11" fillId="0" borderId="0" xfId="95" applyFont="1" applyAlignment="1">
      <alignment horizontal="right"/>
    </xf>
    <xf numFmtId="0" fontId="11" fillId="0" borderId="0" xfId="95" applyFont="1"/>
    <xf numFmtId="167" fontId="1" fillId="0" borderId="0" xfId="95" applyNumberFormat="1" applyFont="1"/>
    <xf numFmtId="167" fontId="11" fillId="0" borderId="0" xfId="95" applyNumberFormat="1" applyFont="1"/>
    <xf numFmtId="3" fontId="106" fillId="0" borderId="0" xfId="95" applyNumberFormat="1" applyFont="1" applyFill="1" applyAlignment="1">
      <alignment horizontal="right" indent="1"/>
    </xf>
    <xf numFmtId="3" fontId="11" fillId="0" borderId="0" xfId="95" applyNumberFormat="1" applyFont="1" applyBorder="1" applyAlignment="1">
      <alignment horizontal="right" indent="1"/>
    </xf>
    <xf numFmtId="3" fontId="11" fillId="0" borderId="0" xfId="95" applyNumberFormat="1" applyFont="1" applyAlignment="1">
      <alignment horizontal="right" indent="1"/>
    </xf>
    <xf numFmtId="3" fontId="11" fillId="0" borderId="0" xfId="95" applyNumberFormat="1" applyFont="1" applyFill="1" applyAlignment="1">
      <alignment horizontal="right" indent="1"/>
    </xf>
    <xf numFmtId="0" fontId="6" fillId="0" borderId="0" xfId="95" applyFont="1" applyAlignment="1">
      <alignment horizontal="right"/>
    </xf>
    <xf numFmtId="0" fontId="65" fillId="0" borderId="0" xfId="95" applyFont="1" applyBorder="1" applyAlignment="1">
      <alignment horizontal="center" vertical="center"/>
    </xf>
    <xf numFmtId="0" fontId="65" fillId="0" borderId="0" xfId="95" applyFont="1" applyFill="1" applyAlignment="1">
      <alignment horizontal="center" vertical="center"/>
    </xf>
    <xf numFmtId="0" fontId="47" fillId="0" borderId="0" xfId="95" applyFont="1"/>
    <xf numFmtId="0" fontId="47" fillId="0" borderId="0" xfId="95" applyFont="1" applyFill="1"/>
    <xf numFmtId="0" fontId="47" fillId="0" borderId="0" xfId="95" applyFont="1" applyAlignment="1">
      <alignment horizontal="right"/>
    </xf>
    <xf numFmtId="3" fontId="47" fillId="0" borderId="0" xfId="95" applyNumberFormat="1" applyFont="1" applyFill="1" applyAlignment="1">
      <alignment horizontal="right" indent="1"/>
    </xf>
    <xf numFmtId="0" fontId="11" fillId="0" borderId="0" xfId="95" applyFont="1" applyFill="1" applyAlignment="1">
      <alignment horizontal="right"/>
    </xf>
    <xf numFmtId="3" fontId="1" fillId="0" borderId="0" xfId="95" applyNumberFormat="1" applyFont="1" applyFill="1" applyBorder="1" applyAlignment="1">
      <alignment horizontal="right" vertical="center"/>
    </xf>
    <xf numFmtId="3" fontId="1" fillId="0" borderId="0" xfId="95" applyNumberFormat="1" applyFont="1" applyFill="1" applyAlignment="1">
      <alignment horizontal="right" vertical="center"/>
    </xf>
    <xf numFmtId="3" fontId="11" fillId="0" borderId="0" xfId="95" applyNumberFormat="1" applyFont="1" applyFill="1" applyAlignment="1">
      <alignment horizontal="right" vertical="center"/>
    </xf>
    <xf numFmtId="0" fontId="65" fillId="0" borderId="0" xfId="95" applyFont="1" applyFill="1" applyAlignment="1">
      <alignment horizontal="right" vertical="center"/>
    </xf>
    <xf numFmtId="0" fontId="65" fillId="0" borderId="0" xfId="95" applyFont="1" applyFill="1" applyAlignment="1">
      <alignment vertical="center"/>
    </xf>
    <xf numFmtId="167" fontId="1" fillId="0" borderId="26" xfId="95" applyNumberFormat="1" applyFont="1" applyFill="1" applyBorder="1" applyAlignment="1">
      <alignment horizontal="right" vertical="center"/>
    </xf>
    <xf numFmtId="167" fontId="6" fillId="0" borderId="26" xfId="95" applyNumberFormat="1" applyFont="1" applyFill="1" applyBorder="1" applyAlignment="1">
      <alignment horizontal="right" vertical="center"/>
    </xf>
    <xf numFmtId="167" fontId="6" fillId="0" borderId="64" xfId="95" applyNumberFormat="1" applyFont="1" applyFill="1" applyBorder="1" applyAlignment="1">
      <alignment horizontal="right" vertical="center"/>
    </xf>
    <xf numFmtId="0" fontId="9" fillId="0" borderId="26" xfId="95" applyFont="1" applyFill="1" applyBorder="1" applyAlignment="1">
      <alignment vertical="center"/>
    </xf>
    <xf numFmtId="167" fontId="6" fillId="0" borderId="0" xfId="95" applyNumberFormat="1" applyFont="1" applyFill="1" applyAlignment="1">
      <alignment horizontal="right" vertical="center"/>
    </xf>
    <xf numFmtId="167" fontId="6" fillId="0" borderId="7" xfId="95" applyNumberFormat="1" applyFont="1" applyFill="1" applyBorder="1" applyAlignment="1">
      <alignment horizontal="right" vertical="center"/>
    </xf>
    <xf numFmtId="0" fontId="1" fillId="0" borderId="0" xfId="95" applyFont="1" applyFill="1" applyAlignment="1">
      <alignment horizontal="left" vertical="center"/>
    </xf>
    <xf numFmtId="0" fontId="1" fillId="0" borderId="0" xfId="95" applyFont="1" applyFill="1" applyAlignment="1">
      <alignment horizontal="left" vertical="center" wrapText="1"/>
    </xf>
    <xf numFmtId="0" fontId="1" fillId="0" borderId="0" xfId="95" applyFont="1" applyFill="1" applyAlignment="1">
      <alignment vertical="center"/>
    </xf>
    <xf numFmtId="0" fontId="20" fillId="0" borderId="4" xfId="95" applyFont="1" applyFill="1" applyBorder="1" applyAlignment="1">
      <alignment horizontal="right" vertical="center"/>
    </xf>
    <xf numFmtId="0" fontId="9" fillId="0" borderId="65" xfId="95" applyFont="1" applyFill="1" applyBorder="1" applyAlignment="1">
      <alignment horizontal="right" vertical="center"/>
    </xf>
    <xf numFmtId="0" fontId="20" fillId="0" borderId="4" xfId="95" applyFont="1" applyFill="1" applyBorder="1" applyAlignment="1">
      <alignment horizontal="left" vertical="center"/>
    </xf>
    <xf numFmtId="0" fontId="15" fillId="0" borderId="0" xfId="95" applyFont="1" applyFill="1" applyAlignment="1">
      <alignment horizontal="right"/>
    </xf>
    <xf numFmtId="0" fontId="13" fillId="0" borderId="0" xfId="95" applyFont="1" applyFill="1"/>
    <xf numFmtId="3" fontId="20" fillId="0" borderId="1" xfId="95" applyNumberFormat="1" applyFont="1" applyFill="1" applyBorder="1" applyAlignment="1">
      <alignment horizontal="right"/>
    </xf>
    <xf numFmtId="0" fontId="57" fillId="0" borderId="0" xfId="95" applyFont="1" applyFill="1" applyBorder="1"/>
    <xf numFmtId="3" fontId="20" fillId="0" borderId="1" xfId="95" applyNumberFormat="1" applyFont="1" applyFill="1" applyBorder="1" applyAlignment="1">
      <alignment horizontal="left"/>
    </xf>
    <xf numFmtId="3" fontId="20" fillId="2" borderId="0" xfId="95" applyNumberFormat="1" applyFont="1" applyFill="1" applyAlignment="1">
      <alignment horizontal="right"/>
    </xf>
    <xf numFmtId="3" fontId="20" fillId="2" borderId="0" xfId="95" applyNumberFormat="1" applyFont="1" applyFill="1" applyAlignment="1">
      <alignment horizontal="left"/>
    </xf>
    <xf numFmtId="3" fontId="20" fillId="2" borderId="16" xfId="95" applyNumberFormat="1" applyFont="1" applyFill="1" applyBorder="1" applyAlignment="1">
      <alignment horizontal="right"/>
    </xf>
    <xf numFmtId="3" fontId="20" fillId="2" borderId="16" xfId="95" applyNumberFormat="1" applyFont="1" applyFill="1" applyBorder="1" applyAlignment="1">
      <alignment horizontal="left"/>
    </xf>
    <xf numFmtId="167" fontId="57" fillId="0" borderId="0" xfId="95" applyNumberFormat="1" applyFont="1" applyFill="1" applyBorder="1"/>
    <xf numFmtId="3" fontId="20" fillId="0" borderId="0" xfId="95" applyNumberFormat="1" applyFont="1" applyFill="1" applyBorder="1" applyAlignment="1">
      <alignment horizontal="right" indent="1"/>
    </xf>
    <xf numFmtId="3" fontId="1" fillId="0" borderId="10" xfId="95" applyNumberFormat="1" applyFont="1" applyBorder="1" applyAlignment="1">
      <alignment horizontal="right" indent="1"/>
    </xf>
    <xf numFmtId="3" fontId="1" fillId="0" borderId="10" xfId="95" applyNumberFormat="1" applyFont="1" applyFill="1" applyBorder="1" applyAlignment="1">
      <alignment horizontal="right" indent="1"/>
    </xf>
    <xf numFmtId="3" fontId="1" fillId="0" borderId="0" xfId="95" applyNumberFormat="1" applyFont="1" applyBorder="1" applyAlignment="1">
      <alignment horizontal="right" indent="1"/>
    </xf>
    <xf numFmtId="3" fontId="1" fillId="0" borderId="10" xfId="95" applyNumberFormat="1" applyFont="1" applyBorder="1" applyAlignment="1">
      <alignment horizontal="left" indent="1"/>
    </xf>
    <xf numFmtId="3" fontId="1" fillId="0" borderId="0" xfId="95" applyNumberFormat="1" applyFont="1" applyAlignment="1">
      <alignment horizontal="right" indent="1"/>
    </xf>
    <xf numFmtId="3" fontId="1" fillId="0" borderId="0" xfId="95" applyNumberFormat="1" applyFont="1" applyAlignment="1">
      <alignment horizontal="left" indent="1"/>
    </xf>
    <xf numFmtId="0" fontId="20" fillId="0" borderId="4" xfId="95" applyFont="1" applyBorder="1" applyAlignment="1">
      <alignment horizontal="center" wrapText="1"/>
    </xf>
    <xf numFmtId="0" fontId="9" fillId="0" borderId="4" xfId="95" applyFont="1" applyBorder="1" applyAlignment="1">
      <alignment horizontal="center"/>
    </xf>
    <xf numFmtId="0" fontId="20" fillId="0" borderId="4" xfId="95" applyFont="1" applyBorder="1" applyAlignment="1">
      <alignment horizontal="center"/>
    </xf>
    <xf numFmtId="0" fontId="20" fillId="0" borderId="0" xfId="95" applyFont="1" applyBorder="1" applyAlignment="1">
      <alignment horizontal="left" indent="1"/>
    </xf>
    <xf numFmtId="0" fontId="20" fillId="0" borderId="4" xfId="95" applyFont="1" applyBorder="1" applyAlignment="1">
      <alignment horizontal="right" indent="1"/>
    </xf>
    <xf numFmtId="0" fontId="20" fillId="0" borderId="4" xfId="95" applyFont="1" applyBorder="1" applyAlignment="1">
      <alignment horizontal="left" indent="1"/>
    </xf>
    <xf numFmtId="0" fontId="6" fillId="0" borderId="0" xfId="95" applyFont="1" applyFill="1" applyBorder="1"/>
    <xf numFmtId="0" fontId="6" fillId="0" borderId="10" xfId="95" applyFont="1" applyFill="1" applyBorder="1" applyAlignment="1">
      <alignment horizontal="center"/>
    </xf>
    <xf numFmtId="0" fontId="6" fillId="0" borderId="0" xfId="95" applyFont="1" applyFill="1" applyAlignment="1">
      <alignment horizontal="center"/>
    </xf>
    <xf numFmtId="0" fontId="9" fillId="0" borderId="0" xfId="95" applyFont="1" applyFill="1"/>
    <xf numFmtId="0" fontId="13" fillId="0" borderId="0" xfId="95" applyFont="1" applyFill="1" applyBorder="1"/>
    <xf numFmtId="3" fontId="13" fillId="0" borderId="0" xfId="95" applyNumberFormat="1" applyFont="1" applyFill="1"/>
    <xf numFmtId="3" fontId="20" fillId="0" borderId="0" xfId="95" applyNumberFormat="1" applyFont="1" applyFill="1" applyAlignment="1">
      <alignment horizontal="right" indent="1"/>
    </xf>
    <xf numFmtId="3" fontId="20" fillId="0" borderId="0" xfId="95" applyNumberFormat="1" applyFont="1" applyFill="1" applyAlignment="1">
      <alignment horizontal="left" indent="1"/>
    </xf>
    <xf numFmtId="3" fontId="1" fillId="0" borderId="3" xfId="95" applyNumberFormat="1" applyFont="1" applyBorder="1" applyAlignment="1">
      <alignment horizontal="right"/>
    </xf>
    <xf numFmtId="3" fontId="1" fillId="0" borderId="3" xfId="95" applyNumberFormat="1" applyFont="1" applyBorder="1" applyAlignment="1">
      <alignment horizontal="left"/>
    </xf>
    <xf numFmtId="3" fontId="1" fillId="0" borderId="0" xfId="95" applyNumberFormat="1" applyFont="1" applyAlignment="1">
      <alignment horizontal="right"/>
    </xf>
    <xf numFmtId="3" fontId="1" fillId="0" borderId="0" xfId="95" applyNumberFormat="1" applyFont="1" applyAlignment="1">
      <alignment horizontal="left"/>
    </xf>
    <xf numFmtId="3" fontId="1" fillId="0" borderId="0" xfId="95" applyNumberFormat="1" applyFont="1" applyFill="1" applyBorder="1" applyAlignment="1">
      <alignment horizontal="right" indent="1"/>
    </xf>
    <xf numFmtId="3" fontId="57" fillId="0" borderId="0" xfId="95" applyNumberFormat="1" applyFont="1" applyFill="1" applyBorder="1"/>
    <xf numFmtId="3" fontId="1" fillId="0" borderId="0" xfId="95" applyNumberFormat="1" applyFont="1" applyFill="1" applyAlignment="1">
      <alignment horizontal="left"/>
    </xf>
    <xf numFmtId="3" fontId="1" fillId="0" borderId="0" xfId="95" applyNumberFormat="1" applyFont="1" applyFill="1" applyBorder="1" applyAlignment="1">
      <alignment horizontal="left"/>
    </xf>
    <xf numFmtId="3" fontId="6" fillId="0" borderId="0" xfId="95" applyNumberFormat="1" applyFont="1" applyFill="1" applyAlignment="1">
      <alignment horizontal="left"/>
    </xf>
    <xf numFmtId="0" fontId="57" fillId="0" borderId="0" xfId="95" applyFont="1" applyBorder="1"/>
    <xf numFmtId="0" fontId="20" fillId="0" borderId="4" xfId="95" applyFont="1" applyBorder="1" applyAlignment="1">
      <alignment horizontal="right" wrapText="1" indent="1"/>
    </xf>
    <xf numFmtId="0" fontId="13" fillId="0" borderId="0" xfId="95" applyFont="1"/>
    <xf numFmtId="0" fontId="65" fillId="0" borderId="0" xfId="95" applyFont="1"/>
    <xf numFmtId="0" fontId="134" fillId="0" borderId="0" xfId="95" applyFont="1"/>
    <xf numFmtId="3" fontId="20" fillId="2" borderId="0" xfId="95" applyNumberFormat="1" applyFont="1" applyFill="1" applyAlignment="1"/>
    <xf numFmtId="0" fontId="20" fillId="2" borderId="0" xfId="95" applyFont="1" applyFill="1" applyAlignment="1">
      <alignment horizontal="left" vertical="center" indent="1"/>
    </xf>
    <xf numFmtId="3" fontId="6" fillId="0" borderId="3" xfId="95" applyNumberFormat="1" applyFont="1" applyBorder="1" applyAlignment="1"/>
    <xf numFmtId="3" fontId="1" fillId="0" borderId="3" xfId="95" applyNumberFormat="1" applyFont="1" applyBorder="1" applyAlignment="1"/>
    <xf numFmtId="3" fontId="1" fillId="0" borderId="3" xfId="95" applyNumberFormat="1" applyFont="1" applyFill="1" applyBorder="1" applyAlignment="1"/>
    <xf numFmtId="0" fontId="1" fillId="0" borderId="3" xfId="95" applyFont="1" applyBorder="1" applyAlignment="1">
      <alignment horizontal="left" vertical="center" indent="1"/>
    </xf>
    <xf numFmtId="3" fontId="1" fillId="0" borderId="0" xfId="95" applyNumberFormat="1" applyFont="1" applyAlignment="1"/>
    <xf numFmtId="3" fontId="1" fillId="0" borderId="0" xfId="95" applyNumberFormat="1" applyFont="1" applyFill="1" applyAlignment="1"/>
    <xf numFmtId="0" fontId="1" fillId="0" borderId="0" xfId="95" applyFont="1" applyAlignment="1">
      <alignment horizontal="left" vertical="center" indent="1"/>
    </xf>
    <xf numFmtId="3" fontId="6" fillId="0" borderId="0" xfId="95" applyNumberFormat="1" applyFont="1" applyAlignment="1"/>
    <xf numFmtId="1" fontId="20" fillId="2" borderId="0" xfId="95" applyNumberFormat="1" applyFont="1" applyFill="1" applyAlignment="1"/>
    <xf numFmtId="0" fontId="1" fillId="0" borderId="0" xfId="95" applyFont="1" applyAlignment="1"/>
    <xf numFmtId="0" fontId="1" fillId="0" borderId="0" xfId="95" applyFont="1" applyFill="1" applyAlignment="1"/>
    <xf numFmtId="1" fontId="1" fillId="0" borderId="0" xfId="95" applyNumberFormat="1" applyFont="1" applyAlignment="1"/>
    <xf numFmtId="1" fontId="1" fillId="0" borderId="0" xfId="95" applyNumberFormat="1" applyFont="1" applyFill="1" applyAlignment="1"/>
    <xf numFmtId="1" fontId="6" fillId="0" borderId="0" xfId="95" applyNumberFormat="1" applyFont="1" applyFill="1" applyAlignment="1"/>
    <xf numFmtId="3" fontId="6" fillId="0" borderId="0" xfId="95" applyNumberFormat="1" applyFont="1" applyFill="1" applyAlignment="1"/>
    <xf numFmtId="0" fontId="20" fillId="0" borderId="4" xfId="95" applyFont="1" applyBorder="1" applyAlignment="1">
      <alignment horizontal="right"/>
    </xf>
    <xf numFmtId="0" fontId="20" fillId="0" borderId="4" xfId="95" applyFont="1" applyFill="1" applyBorder="1" applyAlignment="1">
      <alignment horizontal="right"/>
    </xf>
    <xf numFmtId="3" fontId="1" fillId="0" borderId="0" xfId="95" applyNumberFormat="1" applyFont="1" applyFill="1" applyBorder="1" applyAlignment="1">
      <alignment horizontal="right"/>
    </xf>
    <xf numFmtId="0" fontId="1" fillId="0" borderId="0" xfId="95" applyFont="1" applyBorder="1" applyAlignment="1">
      <alignment horizontal="center" vertical="center"/>
    </xf>
    <xf numFmtId="1" fontId="1" fillId="0" borderId="0" xfId="95" applyNumberFormat="1" applyFont="1" applyFill="1" applyAlignment="1">
      <alignment horizontal="left" vertical="center"/>
    </xf>
    <xf numFmtId="1" fontId="1" fillId="0" borderId="0" xfId="95" applyNumberFormat="1" applyFont="1" applyFill="1" applyAlignment="1">
      <alignment horizontal="left"/>
    </xf>
    <xf numFmtId="0" fontId="134" fillId="0" borderId="0" xfId="95" applyFont="1" applyFill="1" applyAlignment="1">
      <alignment horizontal="left" vertical="center"/>
    </xf>
    <xf numFmtId="1" fontId="1" fillId="0" borderId="0" xfId="95" applyNumberFormat="1" applyFont="1" applyFill="1" applyAlignment="1">
      <alignment horizontal="center" vertical="center"/>
    </xf>
    <xf numFmtId="1" fontId="1" fillId="0" borderId="0" xfId="95" applyNumberFormat="1" applyFont="1" applyFill="1" applyAlignment="1">
      <alignment horizontal="center"/>
    </xf>
    <xf numFmtId="0" fontId="1" fillId="0" borderId="0" xfId="95" applyFont="1" applyFill="1" applyAlignment="1">
      <alignment horizontal="left" vertical="center" indent="1"/>
    </xf>
    <xf numFmtId="0" fontId="20" fillId="0" borderId="4" xfId="95" applyFont="1" applyFill="1" applyBorder="1" applyAlignment="1">
      <alignment horizontal="center" vertical="center"/>
    </xf>
    <xf numFmtId="0" fontId="20" fillId="0" borderId="4" xfId="95" applyFont="1" applyFill="1" applyBorder="1" applyAlignment="1">
      <alignment horizontal="left" indent="1"/>
    </xf>
    <xf numFmtId="0" fontId="1" fillId="0" borderId="0" xfId="95" applyFont="1" applyFill="1" applyAlignment="1">
      <alignment horizontal="center"/>
    </xf>
    <xf numFmtId="0" fontId="1" fillId="0" borderId="0" xfId="95" applyFont="1" applyFill="1" applyAlignment="1">
      <alignment horizontal="left" indent="1"/>
    </xf>
    <xf numFmtId="0" fontId="20" fillId="0" borderId="0" xfId="95" applyFont="1"/>
    <xf numFmtId="0" fontId="9" fillId="0" borderId="0" xfId="95" applyFont="1"/>
    <xf numFmtId="3" fontId="9" fillId="2" borderId="0" xfId="95" applyNumberFormat="1" applyFont="1" applyFill="1" applyAlignment="1">
      <alignment horizontal="right"/>
    </xf>
    <xf numFmtId="3" fontId="6" fillId="0" borderId="0" xfId="95" applyNumberFormat="1" applyFont="1" applyFill="1"/>
    <xf numFmtId="3" fontId="6" fillId="0" borderId="3" xfId="95" applyNumberFormat="1" applyFont="1" applyFill="1" applyBorder="1" applyAlignment="1">
      <alignment horizontal="right"/>
    </xf>
    <xf numFmtId="3" fontId="6" fillId="0" borderId="0" xfId="95" applyNumberFormat="1" applyFont="1" applyFill="1" applyAlignment="1">
      <alignment horizontal="right"/>
    </xf>
    <xf numFmtId="3" fontId="6" fillId="0" borderId="0" xfId="95" applyNumberFormat="1" applyFont="1" applyAlignment="1">
      <alignment horizontal="right"/>
    </xf>
    <xf numFmtId="3" fontId="6" fillId="0" borderId="0" xfId="95" applyNumberFormat="1" applyFont="1" applyAlignment="1">
      <alignment horizontal="left"/>
    </xf>
    <xf numFmtId="0" fontId="20" fillId="0" borderId="4" xfId="95" applyFont="1" applyBorder="1" applyAlignment="1">
      <alignment horizontal="left"/>
    </xf>
    <xf numFmtId="0" fontId="9" fillId="0" borderId="0" xfId="95" applyFont="1" applyAlignment="1">
      <alignment horizontal="right"/>
    </xf>
    <xf numFmtId="0" fontId="9" fillId="0" borderId="0" xfId="95" applyFont="1" applyAlignment="1"/>
    <xf numFmtId="0" fontId="13" fillId="0" borderId="0" xfId="95" applyFont="1" applyAlignment="1"/>
    <xf numFmtId="3" fontId="20" fillId="0" borderId="0" xfId="95" applyNumberFormat="1" applyFont="1" applyFill="1" applyBorder="1" applyAlignment="1">
      <alignment horizontal="left"/>
    </xf>
    <xf numFmtId="3" fontId="9" fillId="2" borderId="16" xfId="95" applyNumberFormat="1" applyFont="1" applyFill="1" applyBorder="1" applyAlignment="1">
      <alignment horizontal="right"/>
    </xf>
    <xf numFmtId="3" fontId="11" fillId="0" borderId="0" xfId="95" applyNumberFormat="1" applyFont="1" applyAlignment="1">
      <alignment horizontal="right"/>
    </xf>
    <xf numFmtId="9" fontId="20" fillId="2" borderId="16" xfId="95" applyNumberFormat="1" applyFont="1" applyFill="1" applyBorder="1" applyAlignment="1">
      <alignment horizontal="right"/>
    </xf>
    <xf numFmtId="9" fontId="20" fillId="2" borderId="0" xfId="95" applyNumberFormat="1" applyFont="1" applyFill="1" applyAlignment="1">
      <alignment horizontal="right"/>
    </xf>
    <xf numFmtId="3" fontId="6" fillId="0" borderId="3" xfId="95" applyNumberFormat="1" applyFont="1" applyBorder="1" applyAlignment="1">
      <alignment horizontal="right"/>
    </xf>
    <xf numFmtId="9" fontId="1" fillId="0" borderId="3" xfId="95" applyNumberFormat="1" applyFont="1" applyBorder="1" applyAlignment="1">
      <alignment horizontal="right"/>
    </xf>
    <xf numFmtId="9" fontId="1" fillId="0" borderId="0" xfId="95" applyNumberFormat="1" applyFont="1" applyAlignment="1">
      <alignment horizontal="right"/>
    </xf>
    <xf numFmtId="9" fontId="1" fillId="0" borderId="0" xfId="95" applyNumberFormat="1" applyFont="1" applyFill="1" applyAlignment="1">
      <alignment horizontal="right"/>
    </xf>
    <xf numFmtId="0" fontId="32" fillId="0" borderId="20" xfId="95" applyFont="1" applyBorder="1"/>
    <xf numFmtId="0" fontId="9" fillId="0" borderId="0" xfId="95" applyFont="1" applyFill="1" applyBorder="1" applyAlignment="1">
      <alignment horizontal="center"/>
    </xf>
    <xf numFmtId="3" fontId="20" fillId="0" borderId="0" xfId="95" applyNumberFormat="1" applyFont="1" applyFill="1" applyBorder="1"/>
    <xf numFmtId="3" fontId="122" fillId="0" borderId="0" xfId="95" applyNumberFormat="1" applyFont="1" applyFill="1" applyBorder="1"/>
    <xf numFmtId="3" fontId="20" fillId="0" borderId="0" xfId="95" applyNumberFormat="1" applyFont="1"/>
    <xf numFmtId="3" fontId="133" fillId="0" borderId="0" xfId="95" applyNumberFormat="1" applyFont="1" applyFill="1" applyBorder="1"/>
    <xf numFmtId="3" fontId="11" fillId="0" borderId="0" xfId="95" applyNumberFormat="1" applyFont="1" applyBorder="1"/>
    <xf numFmtId="3" fontId="1" fillId="0" borderId="0" xfId="95" applyNumberFormat="1" applyFont="1" applyBorder="1"/>
    <xf numFmtId="3" fontId="20" fillId="2" borderId="0" xfId="95" applyNumberFormat="1" applyFont="1" applyFill="1" applyBorder="1" applyAlignment="1">
      <alignment horizontal="left"/>
    </xf>
    <xf numFmtId="3" fontId="20" fillId="2" borderId="0" xfId="95" applyNumberFormat="1" applyFont="1" applyFill="1" applyBorder="1" applyAlignment="1">
      <alignment horizontal="right"/>
    </xf>
    <xf numFmtId="0" fontId="17" fillId="0" borderId="0" xfId="95" applyFont="1"/>
    <xf numFmtId="9" fontId="11" fillId="0" borderId="0" xfId="0" applyNumberFormat="1" applyFont="1" applyFill="1" applyBorder="1" applyAlignment="1">
      <alignment horizontal="right" vertical="center" wrapText="1" readingOrder="1"/>
    </xf>
    <xf numFmtId="1" fontId="6" fillId="0" borderId="33" xfId="90" applyNumberFormat="1" applyFont="1" applyFill="1" applyBorder="1" applyAlignment="1" applyProtection="1">
      <alignment horizontal="right"/>
      <protection hidden="1"/>
    </xf>
    <xf numFmtId="2" fontId="9" fillId="0" borderId="66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66" xfId="90" applyFont="1" applyFill="1" applyBorder="1" applyAlignment="1" applyProtection="1">
      <alignment horizontal="left" vertical="center" wrapText="1"/>
      <protection hidden="1"/>
    </xf>
    <xf numFmtId="9" fontId="9" fillId="12" borderId="46" xfId="93" applyFont="1" applyFill="1" applyBorder="1" applyAlignment="1" applyProtection="1">
      <alignment horizontal="right"/>
      <protection hidden="1"/>
    </xf>
    <xf numFmtId="9" fontId="9" fillId="12" borderId="47" xfId="93" applyFont="1" applyFill="1" applyBorder="1" applyAlignment="1" applyProtection="1">
      <alignment horizontal="right"/>
      <protection hidden="1"/>
    </xf>
    <xf numFmtId="166" fontId="9" fillId="12" borderId="36" xfId="90" applyNumberFormat="1" applyFont="1" applyFill="1" applyBorder="1" applyAlignment="1" applyProtection="1">
      <alignment horizontal="right"/>
      <protection hidden="1"/>
    </xf>
    <xf numFmtId="166" fontId="9" fillId="12" borderId="33" xfId="90" applyNumberFormat="1" applyFont="1" applyFill="1" applyBorder="1" applyAlignment="1" applyProtection="1">
      <alignment horizontal="right"/>
      <protection hidden="1"/>
    </xf>
    <xf numFmtId="9" fontId="6" fillId="0" borderId="67" xfId="91" applyFont="1" applyFill="1" applyBorder="1" applyAlignment="1" applyProtection="1">
      <alignment horizontal="right"/>
      <protection hidden="1"/>
    </xf>
    <xf numFmtId="9" fontId="6" fillId="0" borderId="68" xfId="91" applyFont="1" applyFill="1" applyBorder="1" applyAlignment="1" applyProtection="1">
      <alignment horizontal="right"/>
      <protection hidden="1"/>
    </xf>
    <xf numFmtId="167" fontId="6" fillId="0" borderId="66" xfId="90" applyNumberFormat="1" applyFont="1" applyFill="1" applyBorder="1" applyAlignment="1" applyProtection="1">
      <alignment horizontal="right"/>
      <protection hidden="1"/>
    </xf>
    <xf numFmtId="167" fontId="6" fillId="0" borderId="66" xfId="90" applyNumberFormat="1" applyFont="1" applyFill="1" applyBorder="1" applyAlignment="1" applyProtection="1">
      <alignment horizontal="right"/>
      <protection locked="0"/>
    </xf>
    <xf numFmtId="0" fontId="6" fillId="0" borderId="66" xfId="92" applyFont="1" applyFill="1" applyBorder="1" applyAlignment="1" applyProtection="1">
      <alignment horizontal="right" vertical="top"/>
    </xf>
    <xf numFmtId="0" fontId="6" fillId="0" borderId="66" xfId="92" applyFont="1" applyFill="1" applyBorder="1" applyAlignment="1" applyProtection="1">
      <alignment vertical="top"/>
    </xf>
    <xf numFmtId="9" fontId="6" fillId="0" borderId="69" xfId="91" applyFont="1" applyFill="1" applyBorder="1" applyAlignment="1" applyProtection="1">
      <alignment horizontal="right"/>
      <protection hidden="1"/>
    </xf>
    <xf numFmtId="9" fontId="6" fillId="0" borderId="70" xfId="91" applyFont="1" applyFill="1" applyBorder="1" applyAlignment="1" applyProtection="1">
      <alignment horizontal="right"/>
      <protection hidden="1"/>
    </xf>
    <xf numFmtId="9" fontId="9" fillId="0" borderId="69" xfId="93" applyFont="1" applyFill="1" applyBorder="1" applyAlignment="1" applyProtection="1">
      <alignment horizontal="right"/>
      <protection hidden="1"/>
    </xf>
    <xf numFmtId="9" fontId="9" fillId="0" borderId="70" xfId="93" applyFont="1" applyFill="1" applyBorder="1" applyAlignment="1" applyProtection="1">
      <alignment horizontal="right"/>
      <protection hidden="1"/>
    </xf>
    <xf numFmtId="9" fontId="9" fillId="12" borderId="36" xfId="93" applyFont="1" applyFill="1" applyBorder="1" applyAlignment="1" applyProtection="1">
      <alignment horizontal="right"/>
      <protection hidden="1"/>
    </xf>
    <xf numFmtId="9" fontId="9" fillId="12" borderId="37" xfId="93" applyFont="1" applyFill="1" applyBorder="1" applyAlignment="1" applyProtection="1">
      <alignment horizontal="right"/>
      <protection hidden="1"/>
    </xf>
    <xf numFmtId="0" fontId="9" fillId="0" borderId="67" xfId="90" applyFont="1" applyFill="1" applyBorder="1" applyAlignment="1" applyProtection="1">
      <alignment horizontal="right" vertical="center" wrapText="1"/>
      <protection hidden="1"/>
    </xf>
    <xf numFmtId="0" fontId="9" fillId="0" borderId="68" xfId="90" applyFont="1" applyFill="1" applyBorder="1" applyAlignment="1" applyProtection="1">
      <alignment horizontal="right" vertical="center" wrapText="1"/>
      <protection hidden="1"/>
    </xf>
    <xf numFmtId="9" fontId="6" fillId="0" borderId="67" xfId="91" quotePrefix="1" applyFont="1" applyFill="1" applyBorder="1" applyAlignment="1" applyProtection="1">
      <alignment horizontal="right"/>
      <protection hidden="1"/>
    </xf>
    <xf numFmtId="9" fontId="6" fillId="0" borderId="68" xfId="91" quotePrefix="1" applyFont="1" applyFill="1" applyBorder="1" applyAlignment="1" applyProtection="1">
      <alignment horizontal="right"/>
      <protection hidden="1"/>
    </xf>
    <xf numFmtId="1" fontId="6" fillId="0" borderId="69" xfId="91" applyNumberFormat="1" applyFont="1" applyFill="1" applyBorder="1" applyAlignment="1" applyProtection="1">
      <alignment horizontal="right"/>
      <protection hidden="1"/>
    </xf>
    <xf numFmtId="1" fontId="6" fillId="0" borderId="70" xfId="91" applyNumberFormat="1" applyFont="1" applyFill="1" applyBorder="1" applyAlignment="1" applyProtection="1">
      <alignment horizontal="right"/>
      <protection hidden="1"/>
    </xf>
    <xf numFmtId="9" fontId="9" fillId="7" borderId="69" xfId="93" applyFont="1" applyFill="1" applyBorder="1" applyAlignment="1" applyProtection="1">
      <alignment horizontal="right"/>
      <protection hidden="1"/>
    </xf>
    <xf numFmtId="9" fontId="9" fillId="7" borderId="70" xfId="93" applyFont="1" applyFill="1" applyBorder="1" applyAlignment="1" applyProtection="1">
      <alignment horizontal="right"/>
      <protection hidden="1"/>
    </xf>
    <xf numFmtId="9" fontId="9" fillId="0" borderId="70" xfId="91" applyFont="1" applyFill="1" applyBorder="1" applyAlignment="1" applyProtection="1">
      <alignment horizontal="right"/>
      <protection hidden="1"/>
    </xf>
    <xf numFmtId="9" fontId="6" fillId="0" borderId="69" xfId="91" quotePrefix="1" applyFont="1" applyFill="1" applyBorder="1" applyAlignment="1" applyProtection="1">
      <alignment horizontal="right"/>
      <protection hidden="1"/>
    </xf>
    <xf numFmtId="0" fontId="9" fillId="0" borderId="69" xfId="90" applyFont="1" applyFill="1" applyBorder="1" applyAlignment="1" applyProtection="1">
      <alignment vertical="center"/>
      <protection hidden="1"/>
    </xf>
    <xf numFmtId="0" fontId="9" fillId="0" borderId="70" xfId="90" applyFont="1" applyFill="1" applyBorder="1" applyAlignment="1" applyProtection="1">
      <alignment vertical="center"/>
      <protection hidden="1"/>
    </xf>
    <xf numFmtId="9" fontId="6" fillId="0" borderId="48" xfId="91" quotePrefix="1" applyFont="1" applyFill="1" applyBorder="1" applyAlignment="1" applyProtection="1">
      <alignment horizontal="right"/>
      <protection hidden="1"/>
    </xf>
    <xf numFmtId="9" fontId="9" fillId="7" borderId="49" xfId="93" applyFont="1" applyFill="1" applyBorder="1" applyAlignment="1" applyProtection="1">
      <alignment horizontal="right"/>
      <protection hidden="1"/>
    </xf>
    <xf numFmtId="166" fontId="9" fillId="10" borderId="36" xfId="90" applyNumberFormat="1" applyFont="1" applyFill="1" applyBorder="1" applyAlignment="1" applyProtection="1">
      <alignment horizontal="right"/>
      <protection hidden="1"/>
    </xf>
    <xf numFmtId="166" fontId="9" fillId="10" borderId="33" xfId="90" applyNumberFormat="1" applyFont="1" applyFill="1" applyBorder="1" applyAlignment="1" applyProtection="1">
      <alignment horizontal="right"/>
      <protection hidden="1"/>
    </xf>
    <xf numFmtId="167" fontId="6" fillId="0" borderId="54" xfId="90" applyNumberFormat="1" applyFont="1" applyFill="1" applyBorder="1" applyAlignment="1" applyProtection="1">
      <alignment horizontal="right"/>
      <protection hidden="1"/>
    </xf>
    <xf numFmtId="167" fontId="6" fillId="0" borderId="54" xfId="90" applyNumberFormat="1" applyFont="1" applyFill="1" applyBorder="1" applyAlignment="1" applyProtection="1">
      <alignment horizontal="right"/>
    </xf>
    <xf numFmtId="167" fontId="6" fillId="0" borderId="0" xfId="90" applyNumberFormat="1" applyFont="1" applyFill="1" applyBorder="1" applyAlignment="1" applyProtection="1">
      <alignment horizontal="right"/>
    </xf>
    <xf numFmtId="167" fontId="6" fillId="0" borderId="54" xfId="90" applyNumberFormat="1" applyFont="1" applyFill="1" applyBorder="1" applyAlignment="1" applyProtection="1">
      <alignment horizontal="right"/>
      <protection locked="0"/>
    </xf>
    <xf numFmtId="0" fontId="59" fillId="0" borderId="29" xfId="72" applyFont="1" applyBorder="1" applyAlignment="1">
      <alignment horizontal="right" vertical="center"/>
    </xf>
    <xf numFmtId="0" fontId="59" fillId="0" borderId="0" xfId="72" applyFont="1" applyAlignment="1">
      <alignment horizontal="right" vertical="center"/>
    </xf>
    <xf numFmtId="166" fontId="9" fillId="13" borderId="36" xfId="90" applyNumberFormat="1" applyFont="1" applyFill="1" applyBorder="1" applyAlignment="1" applyProtection="1">
      <alignment horizontal="right"/>
      <protection hidden="1"/>
    </xf>
    <xf numFmtId="166" fontId="9" fillId="13" borderId="33" xfId="90" applyNumberFormat="1" applyFont="1" applyFill="1" applyBorder="1" applyAlignment="1" applyProtection="1">
      <alignment horizontal="right"/>
      <protection hidden="1"/>
    </xf>
    <xf numFmtId="167" fontId="6" fillId="0" borderId="75" xfId="90" applyNumberFormat="1" applyFont="1" applyFill="1" applyBorder="1" applyAlignment="1" applyProtection="1">
      <alignment horizontal="right"/>
      <protection hidden="1"/>
    </xf>
    <xf numFmtId="167" fontId="6" fillId="0" borderId="75" xfId="90" applyNumberFormat="1" applyFont="1" applyFill="1" applyBorder="1" applyAlignment="1" applyProtection="1">
      <alignment horizontal="right"/>
      <protection locked="0"/>
    </xf>
    <xf numFmtId="0" fontId="6" fillId="0" borderId="75" xfId="92" applyFont="1" applyFill="1" applyBorder="1" applyAlignment="1" applyProtection="1">
      <alignment horizontal="right" vertical="top"/>
    </xf>
    <xf numFmtId="0" fontId="6" fillId="0" borderId="75" xfId="92" applyFont="1" applyFill="1" applyBorder="1" applyAlignment="1" applyProtection="1">
      <alignment vertical="top"/>
    </xf>
    <xf numFmtId="9" fontId="6" fillId="0" borderId="76" xfId="91" applyFont="1" applyFill="1" applyBorder="1" applyAlignment="1" applyProtection="1">
      <alignment horizontal="right"/>
      <protection hidden="1"/>
    </xf>
    <xf numFmtId="9" fontId="6" fillId="0" borderId="77" xfId="91" applyFont="1" applyFill="1" applyBorder="1" applyAlignment="1" applyProtection="1">
      <alignment horizontal="right"/>
      <protection hidden="1"/>
    </xf>
    <xf numFmtId="9" fontId="9" fillId="0" borderId="76" xfId="93" applyFont="1" applyFill="1" applyBorder="1" applyAlignment="1" applyProtection="1">
      <alignment horizontal="right"/>
      <protection hidden="1"/>
    </xf>
    <xf numFmtId="9" fontId="9" fillId="0" borderId="77" xfId="93" applyFont="1" applyFill="1" applyBorder="1" applyAlignment="1" applyProtection="1">
      <alignment horizontal="right"/>
      <protection hidden="1"/>
    </xf>
    <xf numFmtId="0" fontId="9" fillId="0" borderId="73" xfId="90" applyFont="1" applyFill="1" applyBorder="1" applyAlignment="1" applyProtection="1">
      <alignment horizontal="right" vertical="center" wrapText="1"/>
      <protection hidden="1"/>
    </xf>
    <xf numFmtId="0" fontId="9" fillId="0" borderId="74" xfId="90" applyFont="1" applyFill="1" applyBorder="1" applyAlignment="1" applyProtection="1">
      <alignment horizontal="right" vertical="center" wrapText="1"/>
      <protection hidden="1"/>
    </xf>
    <xf numFmtId="2" fontId="9" fillId="0" borderId="7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75" xfId="90" applyFont="1" applyFill="1" applyBorder="1" applyAlignment="1" applyProtection="1">
      <alignment horizontal="left" vertical="center" wrapText="1"/>
      <protection hidden="1"/>
    </xf>
    <xf numFmtId="9" fontId="9" fillId="7" borderId="76" xfId="93" applyFont="1" applyFill="1" applyBorder="1" applyAlignment="1" applyProtection="1">
      <alignment horizontal="right"/>
      <protection hidden="1"/>
    </xf>
    <xf numFmtId="9" fontId="9" fillId="7" borderId="77" xfId="93" applyFont="1" applyFill="1" applyBorder="1" applyAlignment="1" applyProtection="1">
      <alignment horizontal="right"/>
      <protection hidden="1"/>
    </xf>
    <xf numFmtId="0" fontId="9" fillId="0" borderId="76" xfId="90" applyFont="1" applyFill="1" applyBorder="1" applyAlignment="1" applyProtection="1">
      <alignment vertical="center"/>
      <protection hidden="1"/>
    </xf>
    <xf numFmtId="0" fontId="9" fillId="0" borderId="77" xfId="90" applyFont="1" applyFill="1" applyBorder="1" applyAlignment="1" applyProtection="1">
      <alignment vertical="center"/>
      <protection hidden="1"/>
    </xf>
    <xf numFmtId="9" fontId="6" fillId="0" borderId="80" xfId="91" applyFont="1" applyFill="1" applyBorder="1" applyAlignment="1" applyProtection="1">
      <alignment horizontal="right"/>
      <protection hidden="1"/>
    </xf>
    <xf numFmtId="9" fontId="6" fillId="0" borderId="81" xfId="91" applyFont="1" applyFill="1" applyBorder="1" applyAlignment="1" applyProtection="1">
      <alignment horizontal="right"/>
      <protection hidden="1"/>
    </xf>
    <xf numFmtId="0" fontId="6" fillId="0" borderId="82" xfId="92" applyFont="1" applyFill="1" applyBorder="1" applyAlignment="1" applyProtection="1">
      <alignment vertical="top"/>
    </xf>
    <xf numFmtId="9" fontId="6" fillId="0" borderId="83" xfId="91" applyFont="1" applyFill="1" applyBorder="1" applyAlignment="1" applyProtection="1">
      <alignment horizontal="right"/>
      <protection hidden="1"/>
    </xf>
    <xf numFmtId="9" fontId="6" fillId="0" borderId="84" xfId="91" applyFont="1" applyFill="1" applyBorder="1" applyAlignment="1" applyProtection="1">
      <alignment horizontal="right"/>
      <protection hidden="1"/>
    </xf>
    <xf numFmtId="9" fontId="9" fillId="0" borderId="83" xfId="93" applyFont="1" applyFill="1" applyBorder="1" applyAlignment="1" applyProtection="1">
      <alignment horizontal="right"/>
      <protection hidden="1"/>
    </xf>
    <xf numFmtId="9" fontId="9" fillId="0" borderId="84" xfId="93" applyFont="1" applyFill="1" applyBorder="1" applyAlignment="1" applyProtection="1">
      <alignment horizontal="right"/>
      <protection hidden="1"/>
    </xf>
    <xf numFmtId="0" fontId="9" fillId="0" borderId="80" xfId="90" applyFont="1" applyFill="1" applyBorder="1" applyAlignment="1" applyProtection="1">
      <alignment horizontal="right" vertical="center" wrapText="1"/>
      <protection hidden="1"/>
    </xf>
    <xf numFmtId="0" fontId="9" fillId="0" borderId="81" xfId="90" applyFont="1" applyFill="1" applyBorder="1" applyAlignment="1" applyProtection="1">
      <alignment horizontal="right" vertical="center" wrapText="1"/>
      <protection hidden="1"/>
    </xf>
    <xf numFmtId="2" fontId="9" fillId="0" borderId="82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82" xfId="90" applyFont="1" applyFill="1" applyBorder="1" applyAlignment="1" applyProtection="1">
      <alignment horizontal="left" vertical="center" wrapText="1"/>
      <protection hidden="1"/>
    </xf>
    <xf numFmtId="9" fontId="6" fillId="0" borderId="80" xfId="91" quotePrefix="1" applyFont="1" applyFill="1" applyBorder="1" applyAlignment="1" applyProtection="1">
      <alignment horizontal="right"/>
      <protection hidden="1"/>
    </xf>
    <xf numFmtId="9" fontId="6" fillId="0" borderId="81" xfId="91" quotePrefix="1" applyFont="1" applyFill="1" applyBorder="1" applyAlignment="1" applyProtection="1">
      <alignment horizontal="right"/>
      <protection hidden="1"/>
    </xf>
    <xf numFmtId="1" fontId="6" fillId="0" borderId="83" xfId="91" applyNumberFormat="1" applyFont="1" applyFill="1" applyBorder="1" applyAlignment="1" applyProtection="1">
      <alignment horizontal="right"/>
      <protection hidden="1"/>
    </xf>
    <xf numFmtId="1" fontId="6" fillId="0" borderId="84" xfId="91" applyNumberFormat="1" applyFont="1" applyFill="1" applyBorder="1" applyAlignment="1" applyProtection="1">
      <alignment horizontal="right"/>
      <protection hidden="1"/>
    </xf>
    <xf numFmtId="9" fontId="9" fillId="7" borderId="83" xfId="93" applyFont="1" applyFill="1" applyBorder="1" applyAlignment="1" applyProtection="1">
      <alignment horizontal="right"/>
      <protection hidden="1"/>
    </xf>
    <xf numFmtId="9" fontId="9" fillId="7" borderId="84" xfId="93" applyFont="1" applyFill="1" applyBorder="1" applyAlignment="1" applyProtection="1">
      <alignment horizontal="right"/>
      <protection hidden="1"/>
    </xf>
    <xf numFmtId="9" fontId="9" fillId="0" borderId="84" xfId="91" applyFont="1" applyFill="1" applyBorder="1" applyAlignment="1" applyProtection="1">
      <alignment horizontal="right"/>
      <protection hidden="1"/>
    </xf>
    <xf numFmtId="9" fontId="6" fillId="0" borderId="83" xfId="91" quotePrefix="1" applyFont="1" applyFill="1" applyBorder="1" applyAlignment="1" applyProtection="1">
      <alignment horizontal="right"/>
      <protection hidden="1"/>
    </xf>
    <xf numFmtId="0" fontId="9" fillId="0" borderId="83" xfId="90" applyFont="1" applyFill="1" applyBorder="1" applyAlignment="1" applyProtection="1">
      <alignment vertical="center"/>
      <protection hidden="1"/>
    </xf>
    <xf numFmtId="0" fontId="9" fillId="0" borderId="84" xfId="90" applyFont="1" applyFill="1" applyBorder="1" applyAlignment="1" applyProtection="1">
      <alignment vertical="center"/>
      <protection hidden="1"/>
    </xf>
    <xf numFmtId="0" fontId="9" fillId="0" borderId="87" xfId="90" applyFont="1" applyFill="1" applyBorder="1" applyAlignment="1" applyProtection="1">
      <alignment horizontal="right" vertical="center" wrapText="1"/>
      <protection hidden="1"/>
    </xf>
    <xf numFmtId="0" fontId="9" fillId="0" borderId="88" xfId="90" applyFont="1" applyFill="1" applyBorder="1" applyAlignment="1" applyProtection="1">
      <alignment horizontal="right" vertical="center" wrapText="1"/>
      <protection hidden="1"/>
    </xf>
    <xf numFmtId="9" fontId="9" fillId="0" borderId="89" xfId="93" applyFont="1" applyFill="1" applyBorder="1" applyAlignment="1" applyProtection="1">
      <alignment horizontal="right"/>
      <protection hidden="1"/>
    </xf>
    <xf numFmtId="9" fontId="9" fillId="0" borderId="90" xfId="93" applyFont="1" applyFill="1" applyBorder="1" applyAlignment="1" applyProtection="1">
      <alignment horizontal="right"/>
      <protection hidden="1"/>
    </xf>
    <xf numFmtId="9" fontId="6" fillId="0" borderId="89" xfId="91" quotePrefix="1" applyFont="1" applyFill="1" applyBorder="1" applyAlignment="1" applyProtection="1">
      <alignment horizontal="right"/>
      <protection hidden="1"/>
    </xf>
    <xf numFmtId="9" fontId="6" fillId="0" borderId="89" xfId="91" applyFont="1" applyFill="1" applyBorder="1" applyAlignment="1" applyProtection="1">
      <alignment horizontal="right"/>
      <protection hidden="1"/>
    </xf>
    <xf numFmtId="9" fontId="6" fillId="0" borderId="90" xfId="91" applyFont="1" applyFill="1" applyBorder="1" applyAlignment="1" applyProtection="1">
      <alignment horizontal="right"/>
      <protection hidden="1"/>
    </xf>
    <xf numFmtId="2" fontId="9" fillId="0" borderId="91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91" xfId="90" applyFont="1" applyFill="1" applyBorder="1" applyAlignment="1" applyProtection="1">
      <alignment horizontal="left" vertical="center" wrapText="1"/>
      <protection hidden="1"/>
    </xf>
    <xf numFmtId="0" fontId="9" fillId="0" borderId="89" xfId="90" applyFont="1" applyFill="1" applyBorder="1" applyAlignment="1" applyProtection="1">
      <alignment vertical="center"/>
      <protection hidden="1"/>
    </xf>
    <xf numFmtId="0" fontId="9" fillId="0" borderId="90" xfId="90" applyFont="1" applyFill="1" applyBorder="1" applyAlignment="1" applyProtection="1">
      <alignment vertical="center"/>
      <protection hidden="1"/>
    </xf>
    <xf numFmtId="0" fontId="6" fillId="0" borderId="87" xfId="90" applyFont="1" applyFill="1" applyBorder="1" applyAlignment="1" applyProtection="1">
      <alignment horizontal="right" vertical="center" wrapText="1"/>
      <protection hidden="1"/>
    </xf>
    <xf numFmtId="0" fontId="6" fillId="0" borderId="88" xfId="90" applyFont="1" applyFill="1" applyBorder="1" applyAlignment="1" applyProtection="1">
      <alignment horizontal="right" vertical="center" wrapText="1"/>
      <protection hidden="1"/>
    </xf>
    <xf numFmtId="9" fontId="6" fillId="0" borderId="89" xfId="93" applyFont="1" applyFill="1" applyBorder="1" applyAlignment="1" applyProtection="1">
      <alignment horizontal="right"/>
      <protection hidden="1"/>
    </xf>
    <xf numFmtId="9" fontId="6" fillId="0" borderId="90" xfId="93" applyFont="1" applyFill="1" applyBorder="1" applyAlignment="1" applyProtection="1">
      <alignment horizontal="right"/>
      <protection hidden="1"/>
    </xf>
    <xf numFmtId="3" fontId="9" fillId="7" borderId="33" xfId="90" applyNumberFormat="1" applyFont="1" applyFill="1" applyBorder="1" applyAlignment="1" applyProtection="1">
      <alignment horizontal="right" vertical="center"/>
      <protection hidden="1"/>
    </xf>
    <xf numFmtId="0" fontId="6" fillId="0" borderId="94" xfId="92" applyFont="1" applyFill="1" applyBorder="1" applyAlignment="1" applyProtection="1">
      <alignment vertical="top"/>
    </xf>
    <xf numFmtId="2" fontId="9" fillId="0" borderId="94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94" xfId="90" applyFont="1" applyFill="1" applyBorder="1" applyAlignment="1" applyProtection="1">
      <alignment horizontal="left" vertical="center" wrapText="1"/>
      <protection hidden="1"/>
    </xf>
    <xf numFmtId="166" fontId="9" fillId="15" borderId="33" xfId="90" applyNumberFormat="1" applyFont="1" applyFill="1" applyBorder="1" applyAlignment="1" applyProtection="1">
      <alignment horizontal="right"/>
      <protection hidden="1"/>
    </xf>
    <xf numFmtId="167" fontId="9" fillId="15" borderId="33" xfId="90" applyNumberFormat="1" applyFont="1" applyFill="1" applyBorder="1" applyAlignment="1" applyProtection="1">
      <alignment horizontal="right"/>
      <protection hidden="1"/>
    </xf>
    <xf numFmtId="167" fontId="6" fillId="0" borderId="94" xfId="90" applyNumberFormat="1" applyFont="1" applyFill="1" applyBorder="1" applyAlignment="1" applyProtection="1">
      <alignment horizontal="right"/>
      <protection hidden="1"/>
    </xf>
    <xf numFmtId="167" fontId="6" fillId="0" borderId="94" xfId="90" applyNumberFormat="1" applyFont="1" applyFill="1" applyBorder="1" applyAlignment="1" applyProtection="1">
      <alignment horizontal="right"/>
      <protection locked="0"/>
    </xf>
    <xf numFmtId="167" fontId="6" fillId="0" borderId="94" xfId="92" applyNumberFormat="1" applyFont="1" applyFill="1" applyBorder="1" applyAlignment="1" applyProtection="1">
      <alignment vertical="top"/>
    </xf>
    <xf numFmtId="3" fontId="9" fillId="7" borderId="33" xfId="90" applyNumberFormat="1" applyFont="1" applyFill="1" applyBorder="1" applyAlignment="1" applyProtection="1">
      <alignment horizontal="right"/>
      <protection hidden="1"/>
    </xf>
    <xf numFmtId="1" fontId="6" fillId="0" borderId="94" xfId="92" applyNumberFormat="1" applyFont="1" applyFill="1" applyBorder="1" applyAlignment="1" applyProtection="1">
      <alignment vertical="top"/>
    </xf>
    <xf numFmtId="9" fontId="6" fillId="0" borderId="95" xfId="91" applyFont="1" applyFill="1" applyBorder="1" applyAlignment="1" applyProtection="1">
      <alignment horizontal="right"/>
      <protection hidden="1"/>
    </xf>
    <xf numFmtId="9" fontId="9" fillId="0" borderId="96" xfId="91" applyFont="1" applyFill="1" applyBorder="1" applyAlignment="1" applyProtection="1">
      <alignment horizontal="right"/>
      <protection hidden="1"/>
    </xf>
    <xf numFmtId="9" fontId="6" fillId="0" borderId="97" xfId="91" applyFont="1" applyFill="1" applyBorder="1" applyAlignment="1" applyProtection="1">
      <alignment horizontal="right"/>
      <protection hidden="1"/>
    </xf>
    <xf numFmtId="9" fontId="9" fillId="0" borderId="98" xfId="93" applyFont="1" applyFill="1" applyBorder="1" applyAlignment="1" applyProtection="1">
      <alignment horizontal="right"/>
      <protection hidden="1"/>
    </xf>
    <xf numFmtId="9" fontId="6" fillId="0" borderId="98" xfId="91" applyFont="1" applyFill="1" applyBorder="1" applyAlignment="1" applyProtection="1">
      <alignment horizontal="right"/>
      <protection hidden="1"/>
    </xf>
    <xf numFmtId="0" fontId="9" fillId="0" borderId="95" xfId="90" applyFont="1" applyFill="1" applyBorder="1" applyAlignment="1" applyProtection="1">
      <alignment horizontal="right" vertical="center" wrapText="1"/>
      <protection hidden="1"/>
    </xf>
    <xf numFmtId="0" fontId="9" fillId="0" borderId="96" xfId="90" applyFont="1" applyFill="1" applyBorder="1" applyAlignment="1" applyProtection="1">
      <alignment horizontal="right" vertical="center" wrapText="1"/>
      <protection hidden="1"/>
    </xf>
    <xf numFmtId="2" fontId="9" fillId="0" borderId="99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99" xfId="90" applyFont="1" applyFill="1" applyBorder="1" applyAlignment="1" applyProtection="1">
      <alignment horizontal="left" vertical="center" wrapText="1"/>
      <protection hidden="1"/>
    </xf>
    <xf numFmtId="0" fontId="3" fillId="0" borderId="0" xfId="72" applyFont="1" applyBorder="1"/>
    <xf numFmtId="0" fontId="3" fillId="0" borderId="29" xfId="72" applyFont="1" applyBorder="1"/>
    <xf numFmtId="0" fontId="3" fillId="0" borderId="33" xfId="72" applyFont="1" applyBorder="1"/>
    <xf numFmtId="0" fontId="3" fillId="0" borderId="29" xfId="72" applyFont="1" applyFill="1" applyBorder="1"/>
    <xf numFmtId="0" fontId="1" fillId="0" borderId="49" xfId="72" applyFont="1" applyBorder="1"/>
    <xf numFmtId="9" fontId="6" fillId="0" borderId="96" xfId="93" applyFont="1" applyFill="1" applyBorder="1" applyAlignment="1" applyProtection="1">
      <alignment horizontal="right"/>
      <protection hidden="1"/>
    </xf>
    <xf numFmtId="3" fontId="1" fillId="0" borderId="0" xfId="72" applyNumberFormat="1" applyFont="1" applyAlignment="1">
      <alignment horizontal="right" indent="1"/>
    </xf>
    <xf numFmtId="1" fontId="1" fillId="0" borderId="0" xfId="72" applyNumberFormat="1" applyFont="1" applyAlignment="1">
      <alignment horizontal="right" indent="1"/>
    </xf>
    <xf numFmtId="3" fontId="1" fillId="0" borderId="0" xfId="72" applyNumberFormat="1" applyFont="1" applyAlignment="1">
      <alignment horizontal="right" vertical="center" indent="1"/>
    </xf>
    <xf numFmtId="0" fontId="1" fillId="0" borderId="0" xfId="72" applyFont="1" applyAlignment="1">
      <alignment horizontal="left" vertical="center"/>
    </xf>
    <xf numFmtId="1" fontId="20" fillId="16" borderId="0" xfId="72" applyNumberFormat="1" applyFont="1" applyFill="1" applyAlignment="1">
      <alignment horizontal="right" indent="1"/>
    </xf>
    <xf numFmtId="1" fontId="20" fillId="16" borderId="0" xfId="72" applyNumberFormat="1" applyFont="1" applyFill="1" applyAlignment="1">
      <alignment horizontal="right" vertical="center" indent="1"/>
    </xf>
    <xf numFmtId="0" fontId="20" fillId="16" borderId="0" xfId="72" applyFont="1" applyFill="1" applyAlignment="1">
      <alignment horizontal="left" vertical="center"/>
    </xf>
    <xf numFmtId="1" fontId="1" fillId="0" borderId="0" xfId="72" applyNumberFormat="1" applyFont="1" applyAlignment="1">
      <alignment horizontal="right" vertical="center" indent="1"/>
    </xf>
    <xf numFmtId="1" fontId="1" fillId="0" borderId="0" xfId="72" applyNumberFormat="1" applyFont="1" applyBorder="1" applyAlignment="1">
      <alignment horizontal="right" indent="1"/>
    </xf>
    <xf numFmtId="1" fontId="1" fillId="0" borderId="0" xfId="72" applyNumberFormat="1" applyFont="1" applyBorder="1" applyAlignment="1">
      <alignment horizontal="right" vertical="center" indent="1"/>
    </xf>
    <xf numFmtId="0" fontId="1" fillId="0" borderId="0" xfId="72" applyFont="1" applyBorder="1" applyAlignment="1">
      <alignment horizontal="left" vertical="center"/>
    </xf>
    <xf numFmtId="1" fontId="1" fillId="0" borderId="39" xfId="72" applyNumberFormat="1" applyFont="1" applyBorder="1" applyAlignment="1">
      <alignment horizontal="right" indent="1"/>
    </xf>
    <xf numFmtId="1" fontId="1" fillId="0" borderId="39" xfId="72" applyNumberFormat="1" applyFont="1" applyBorder="1" applyAlignment="1">
      <alignment horizontal="right" vertical="center" indent="1"/>
    </xf>
    <xf numFmtId="0" fontId="1" fillId="0" borderId="39" xfId="72" applyFont="1" applyBorder="1" applyAlignment="1">
      <alignment horizontal="left" vertical="center"/>
    </xf>
    <xf numFmtId="0" fontId="20" fillId="0" borderId="102" xfId="72" applyFont="1" applyBorder="1" applyAlignment="1">
      <alignment horizontal="center" vertical="center"/>
    </xf>
    <xf numFmtId="0" fontId="20" fillId="0" borderId="102" xfId="72" applyFont="1" applyBorder="1" applyAlignment="1">
      <alignment horizontal="center" vertical="center" wrapText="1"/>
    </xf>
    <xf numFmtId="0" fontId="20" fillId="0" borderId="102" xfId="72" applyFont="1" applyBorder="1" applyAlignment="1">
      <alignment horizontal="left" vertical="center" indent="1"/>
    </xf>
    <xf numFmtId="0" fontId="20" fillId="0" borderId="0" xfId="72" applyFont="1" applyBorder="1" applyAlignment="1">
      <alignment horizontal="center" vertical="center"/>
    </xf>
    <xf numFmtId="0" fontId="20" fillId="0" borderId="0" xfId="72" applyFont="1" applyBorder="1" applyAlignment="1">
      <alignment horizontal="center" vertical="center" wrapText="1"/>
    </xf>
    <xf numFmtId="0" fontId="20" fillId="0" borderId="0" xfId="72" applyFont="1" applyAlignment="1">
      <alignment vertical="center"/>
    </xf>
    <xf numFmtId="2" fontId="20" fillId="0" borderId="0" xfId="72" applyNumberFormat="1" applyFont="1" applyAlignment="1">
      <alignment vertical="center"/>
    </xf>
    <xf numFmtId="9" fontId="6" fillId="0" borderId="103" xfId="91" applyFont="1" applyFill="1" applyBorder="1" applyAlignment="1" applyProtection="1">
      <alignment horizontal="right"/>
      <protection hidden="1"/>
    </xf>
    <xf numFmtId="9" fontId="6" fillId="0" borderId="104" xfId="91" applyFont="1" applyFill="1" applyBorder="1" applyAlignment="1" applyProtection="1">
      <alignment horizontal="right"/>
      <protection hidden="1"/>
    </xf>
    <xf numFmtId="0" fontId="9" fillId="0" borderId="103" xfId="90" applyFont="1" applyFill="1" applyBorder="1" applyAlignment="1" applyProtection="1">
      <alignment horizontal="right" vertical="center" wrapText="1"/>
      <protection hidden="1"/>
    </xf>
    <xf numFmtId="0" fontId="9" fillId="0" borderId="104" xfId="90" applyFont="1" applyFill="1" applyBorder="1" applyAlignment="1" applyProtection="1">
      <alignment horizontal="right" vertical="center" wrapText="1"/>
      <protection hidden="1"/>
    </xf>
    <xf numFmtId="2" fontId="9" fillId="0" borderId="10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05" xfId="90" applyFont="1" applyFill="1" applyBorder="1" applyAlignment="1" applyProtection="1">
      <alignment horizontal="left" vertical="center" wrapText="1"/>
      <protection hidden="1"/>
    </xf>
    <xf numFmtId="9" fontId="6" fillId="0" borderId="108" xfId="91" applyFont="1" applyFill="1" applyBorder="1" applyAlignment="1" applyProtection="1">
      <alignment horizontal="right"/>
      <protection hidden="1"/>
    </xf>
    <xf numFmtId="9" fontId="6" fillId="0" borderId="109" xfId="91" applyFont="1" applyFill="1" applyBorder="1" applyAlignment="1" applyProtection="1">
      <alignment horizontal="right"/>
      <protection hidden="1"/>
    </xf>
    <xf numFmtId="0" fontId="1" fillId="0" borderId="0" xfId="72" applyFont="1" applyAlignment="1">
      <alignment horizontal="left" vertical="center" wrapText="1"/>
    </xf>
    <xf numFmtId="9" fontId="9" fillId="0" borderId="108" xfId="93" applyFont="1" applyFill="1" applyBorder="1" applyAlignment="1" applyProtection="1">
      <alignment horizontal="right"/>
      <protection hidden="1"/>
    </xf>
    <xf numFmtId="9" fontId="9" fillId="0" borderId="109" xfId="93" applyFont="1" applyFill="1" applyBorder="1" applyAlignment="1" applyProtection="1">
      <alignment horizontal="right"/>
      <protection hidden="1"/>
    </xf>
    <xf numFmtId="9" fontId="9" fillId="7" borderId="108" xfId="93" applyFont="1" applyFill="1" applyBorder="1" applyAlignment="1" applyProtection="1">
      <alignment horizontal="right"/>
      <protection hidden="1"/>
    </xf>
    <xf numFmtId="9" fontId="9" fillId="7" borderId="109" xfId="93" applyFont="1" applyFill="1" applyBorder="1" applyAlignment="1" applyProtection="1">
      <alignment horizontal="right"/>
      <protection hidden="1"/>
    </xf>
    <xf numFmtId="9" fontId="6" fillId="0" borderId="103" xfId="91" quotePrefix="1" applyFont="1" applyFill="1" applyBorder="1" applyAlignment="1" applyProtection="1">
      <alignment horizontal="right"/>
      <protection hidden="1"/>
    </xf>
    <xf numFmtId="1" fontId="6" fillId="0" borderId="108" xfId="91" applyNumberFormat="1" applyFont="1" applyFill="1" applyBorder="1" applyAlignment="1" applyProtection="1">
      <alignment horizontal="right"/>
      <protection hidden="1"/>
    </xf>
    <xf numFmtId="9" fontId="6" fillId="0" borderId="108" xfId="91" quotePrefix="1" applyFont="1" applyFill="1" applyBorder="1" applyAlignment="1" applyProtection="1">
      <alignment horizontal="right"/>
      <protection hidden="1"/>
    </xf>
    <xf numFmtId="9" fontId="6" fillId="0" borderId="110" xfId="91" applyFont="1" applyFill="1" applyBorder="1" applyAlignment="1" applyProtection="1">
      <alignment horizontal="right"/>
      <protection hidden="1"/>
    </xf>
    <xf numFmtId="9" fontId="6" fillId="0" borderId="111" xfId="91" applyFont="1" applyFill="1" applyBorder="1" applyAlignment="1" applyProtection="1">
      <alignment horizontal="right"/>
      <protection hidden="1"/>
    </xf>
    <xf numFmtId="9" fontId="6" fillId="0" borderId="112" xfId="91" applyFont="1" applyFill="1" applyBorder="1" applyAlignment="1" applyProtection="1">
      <alignment horizontal="right"/>
      <protection hidden="1"/>
    </xf>
    <xf numFmtId="9" fontId="6" fillId="0" borderId="113" xfId="91" applyFont="1" applyFill="1" applyBorder="1" applyAlignment="1" applyProtection="1">
      <alignment horizontal="right"/>
      <protection hidden="1"/>
    </xf>
    <xf numFmtId="0" fontId="9" fillId="0" borderId="110" xfId="90" applyFont="1" applyFill="1" applyBorder="1" applyAlignment="1" applyProtection="1">
      <alignment horizontal="right" vertical="center" wrapText="1"/>
      <protection hidden="1"/>
    </xf>
    <xf numFmtId="0" fontId="9" fillId="0" borderId="111" xfId="90" applyFont="1" applyFill="1" applyBorder="1" applyAlignment="1" applyProtection="1">
      <alignment horizontal="right" vertical="center" wrapText="1"/>
      <protection hidden="1"/>
    </xf>
    <xf numFmtId="2" fontId="9" fillId="0" borderId="114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14" xfId="90" applyFont="1" applyFill="1" applyBorder="1" applyAlignment="1" applyProtection="1">
      <alignment horizontal="left" vertical="center" wrapText="1"/>
      <protection hidden="1"/>
    </xf>
    <xf numFmtId="0" fontId="9" fillId="0" borderId="112" xfId="90" applyFont="1" applyFill="1" applyBorder="1" applyAlignment="1" applyProtection="1">
      <alignment vertical="center"/>
      <protection hidden="1"/>
    </xf>
    <xf numFmtId="0" fontId="9" fillId="0" borderId="113" xfId="90" applyFont="1" applyFill="1" applyBorder="1" applyAlignment="1" applyProtection="1">
      <alignment vertical="center"/>
      <protection hidden="1"/>
    </xf>
    <xf numFmtId="0" fontId="3" fillId="0" borderId="35" xfId="72" applyFont="1" applyBorder="1"/>
    <xf numFmtId="167" fontId="6" fillId="0" borderId="36" xfId="90" applyNumberFormat="1" applyFont="1" applyFill="1" applyBorder="1" applyAlignment="1" applyProtection="1">
      <alignment horizontal="right" vertical="center" wrapText="1"/>
      <protection hidden="1"/>
    </xf>
    <xf numFmtId="2" fontId="9" fillId="0" borderId="117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17" xfId="90" applyFont="1" applyFill="1" applyBorder="1" applyAlignment="1" applyProtection="1">
      <alignment horizontal="left" vertical="center" wrapText="1"/>
      <protection hidden="1"/>
    </xf>
    <xf numFmtId="0" fontId="9" fillId="0" borderId="0" xfId="90" applyFont="1" applyFill="1" applyBorder="1" applyAlignment="1" applyProtection="1">
      <alignment horizontal="center" wrapText="1"/>
      <protection hidden="1"/>
    </xf>
    <xf numFmtId="9" fontId="6" fillId="0" borderId="118" xfId="91" applyFont="1" applyFill="1" applyBorder="1" applyAlignment="1" applyProtection="1">
      <alignment horizontal="right"/>
      <protection hidden="1"/>
    </xf>
    <xf numFmtId="9" fontId="6" fillId="0" borderId="119" xfId="91" applyFont="1" applyFill="1" applyBorder="1" applyAlignment="1" applyProtection="1">
      <alignment horizontal="right"/>
      <protection hidden="1"/>
    </xf>
    <xf numFmtId="9" fontId="6" fillId="0" borderId="120" xfId="91" applyFont="1" applyFill="1" applyBorder="1" applyAlignment="1" applyProtection="1">
      <alignment horizontal="right"/>
      <protection hidden="1"/>
    </xf>
    <xf numFmtId="9" fontId="6" fillId="0" borderId="121" xfId="91" applyFont="1" applyFill="1" applyBorder="1" applyAlignment="1" applyProtection="1">
      <alignment horizontal="right"/>
      <protection hidden="1"/>
    </xf>
    <xf numFmtId="9" fontId="9" fillId="0" borderId="120" xfId="93" applyFont="1" applyFill="1" applyBorder="1" applyAlignment="1" applyProtection="1">
      <alignment horizontal="right"/>
      <protection hidden="1"/>
    </xf>
    <xf numFmtId="9" fontId="9" fillId="0" borderId="121" xfId="93" applyFont="1" applyFill="1" applyBorder="1" applyAlignment="1" applyProtection="1">
      <alignment horizontal="right"/>
      <protection hidden="1"/>
    </xf>
    <xf numFmtId="9" fontId="9" fillId="7" borderId="120" xfId="93" applyFont="1" applyFill="1" applyBorder="1" applyAlignment="1" applyProtection="1">
      <alignment horizontal="right"/>
      <protection hidden="1"/>
    </xf>
    <xf numFmtId="9" fontId="9" fillId="7" borderId="121" xfId="93" applyFont="1" applyFill="1" applyBorder="1" applyAlignment="1" applyProtection="1">
      <alignment horizontal="right"/>
      <protection hidden="1"/>
    </xf>
    <xf numFmtId="0" fontId="9" fillId="0" borderId="118" xfId="90" applyFont="1" applyFill="1" applyBorder="1" applyAlignment="1" applyProtection="1">
      <alignment horizontal="right" vertical="center" wrapText="1"/>
      <protection hidden="1"/>
    </xf>
    <xf numFmtId="0" fontId="9" fillId="0" borderId="119" xfId="90" applyFont="1" applyFill="1" applyBorder="1" applyAlignment="1" applyProtection="1">
      <alignment horizontal="right" vertical="center" wrapText="1"/>
      <protection hidden="1"/>
    </xf>
    <xf numFmtId="0" fontId="9" fillId="0" borderId="120" xfId="90" applyFont="1" applyFill="1" applyBorder="1" applyAlignment="1" applyProtection="1">
      <alignment vertical="center"/>
      <protection hidden="1"/>
    </xf>
    <xf numFmtId="0" fontId="9" fillId="0" borderId="121" xfId="90" applyFont="1" applyFill="1" applyBorder="1" applyAlignment="1" applyProtection="1">
      <alignment vertical="center"/>
      <protection hidden="1"/>
    </xf>
    <xf numFmtId="3" fontId="6" fillId="0" borderId="0" xfId="72" applyNumberFormat="1" applyFont="1" applyFill="1" applyBorder="1" applyAlignment="1">
      <alignment horizontal="right" wrapText="1" readingOrder="1"/>
    </xf>
    <xf numFmtId="9" fontId="6" fillId="0" borderId="0" xfId="94" applyFont="1" applyFill="1" applyBorder="1" applyAlignment="1">
      <alignment horizontal="right" wrapText="1" readingOrder="1"/>
    </xf>
    <xf numFmtId="0" fontId="6" fillId="0" borderId="0" xfId="72" applyFont="1" applyFill="1" applyBorder="1" applyAlignment="1">
      <alignment horizontal="left" vertical="center" wrapText="1" readingOrder="1"/>
    </xf>
    <xf numFmtId="3" fontId="6" fillId="0" borderId="39" xfId="72" applyNumberFormat="1" applyFont="1" applyFill="1" applyBorder="1" applyAlignment="1">
      <alignment horizontal="right" wrapText="1" readingOrder="1"/>
    </xf>
    <xf numFmtId="9" fontId="6" fillId="0" borderId="39" xfId="94" applyFont="1" applyFill="1" applyBorder="1" applyAlignment="1">
      <alignment horizontal="right" wrapText="1" readingOrder="1"/>
    </xf>
    <xf numFmtId="0" fontId="6" fillId="0" borderId="39" xfId="72" applyFont="1" applyFill="1" applyBorder="1" applyAlignment="1">
      <alignment horizontal="left" vertical="center" wrapText="1" readingOrder="1"/>
    </xf>
    <xf numFmtId="0" fontId="3" fillId="0" borderId="40" xfId="72" applyFont="1" applyBorder="1"/>
    <xf numFmtId="0" fontId="9" fillId="0" borderId="41" xfId="72" applyFont="1" applyFill="1" applyBorder="1" applyAlignment="1">
      <alignment horizontal="center" vertical="center" wrapText="1" readingOrder="1"/>
    </xf>
    <xf numFmtId="0" fontId="9" fillId="0" borderId="126" xfId="72" applyFont="1" applyFill="1" applyBorder="1" applyAlignment="1">
      <alignment horizontal="center" vertical="center" wrapText="1" readingOrder="1"/>
    </xf>
    <xf numFmtId="2" fontId="9" fillId="0" borderId="126" xfId="72" applyNumberFormat="1" applyFont="1" applyFill="1" applyBorder="1" applyAlignment="1">
      <alignment horizontal="center" vertical="center" wrapText="1" readingOrder="1"/>
    </xf>
    <xf numFmtId="0" fontId="9" fillId="0" borderId="127" xfId="72" applyFont="1" applyFill="1" applyBorder="1" applyAlignment="1">
      <alignment horizontal="left" vertical="center" wrapText="1" indent="1" readingOrder="1"/>
    </xf>
    <xf numFmtId="0" fontId="9" fillId="0" borderId="0" xfId="72" applyFont="1" applyFill="1" applyBorder="1" applyAlignment="1">
      <alignment vertical="center" wrapText="1" readingOrder="1"/>
    </xf>
    <xf numFmtId="0" fontId="65" fillId="0" borderId="42" xfId="72" applyFont="1" applyFill="1" applyBorder="1" applyAlignment="1">
      <alignment horizontal="left" vertical="center" wrapText="1" indent="1" readingOrder="1"/>
    </xf>
    <xf numFmtId="2" fontId="9" fillId="0" borderId="40" xfId="72" applyNumberFormat="1" applyFont="1" applyFill="1" applyBorder="1" applyAlignment="1">
      <alignment horizontal="center" vertical="center" wrapText="1" readingOrder="1"/>
    </xf>
    <xf numFmtId="0" fontId="3" fillId="0" borderId="0" xfId="72" applyFont="1" applyFill="1"/>
    <xf numFmtId="166" fontId="4" fillId="0" borderId="0" xfId="72" applyNumberFormat="1" applyFont="1" applyFill="1"/>
    <xf numFmtId="3" fontId="11" fillId="0" borderId="0" xfId="72" applyNumberFormat="1" applyFont="1" applyAlignment="1">
      <alignment horizontal="right"/>
    </xf>
    <xf numFmtId="0" fontId="6" fillId="0" borderId="0" xfId="72" applyFont="1" applyFill="1" applyBorder="1" applyAlignment="1">
      <alignment wrapText="1" readingOrder="1"/>
    </xf>
    <xf numFmtId="2" fontId="9" fillId="0" borderId="128" xfId="72" applyNumberFormat="1" applyFont="1" applyFill="1" applyBorder="1" applyAlignment="1">
      <alignment horizontal="center" vertical="center" wrapText="1" readingOrder="1"/>
    </xf>
    <xf numFmtId="0" fontId="9" fillId="0" borderId="43" xfId="72" applyFont="1" applyFill="1" applyBorder="1" applyAlignment="1">
      <alignment horizontal="center" vertical="center" wrapText="1" readingOrder="1"/>
    </xf>
    <xf numFmtId="0" fontId="9" fillId="0" borderId="128" xfId="72" applyFont="1" applyFill="1" applyBorder="1" applyAlignment="1">
      <alignment horizontal="center" vertical="center" wrapText="1" readingOrder="1"/>
    </xf>
    <xf numFmtId="0" fontId="9" fillId="0" borderId="129" xfId="72" applyFont="1" applyFill="1" applyBorder="1" applyAlignment="1">
      <alignment horizontal="center" vertical="center" readingOrder="1"/>
    </xf>
    <xf numFmtId="0" fontId="9" fillId="0" borderId="44" xfId="72" applyFont="1" applyFill="1" applyBorder="1" applyAlignment="1">
      <alignment horizontal="center" vertical="center" readingOrder="1"/>
    </xf>
    <xf numFmtId="0" fontId="9" fillId="0" borderId="45" xfId="72" applyFont="1" applyFill="1" applyBorder="1" applyAlignment="1">
      <alignment horizontal="center" vertical="center" wrapText="1" readingOrder="1"/>
    </xf>
    <xf numFmtId="0" fontId="9" fillId="0" borderId="130" xfId="72" applyFont="1" applyFill="1" applyBorder="1" applyAlignment="1">
      <alignment horizontal="center" vertical="center" wrapText="1" readingOrder="1"/>
    </xf>
    <xf numFmtId="0" fontId="66" fillId="0" borderId="0" xfId="72" applyFont="1" applyBorder="1" applyAlignment="1">
      <alignment horizontal="left" vertical="center" wrapText="1" indent="1"/>
    </xf>
    <xf numFmtId="0" fontId="67" fillId="0" borderId="0" xfId="72" applyFont="1" applyFill="1" applyBorder="1" applyAlignment="1">
      <alignment horizontal="left" vertical="center" wrapText="1" indent="1" readingOrder="1"/>
    </xf>
    <xf numFmtId="0" fontId="67" fillId="0" borderId="0" xfId="72" applyFont="1" applyFill="1" applyBorder="1" applyAlignment="1">
      <alignment horizontal="left" vertical="top" wrapText="1" readingOrder="1"/>
    </xf>
    <xf numFmtId="0" fontId="66" fillId="0" borderId="0" xfId="72" applyFont="1" applyBorder="1" applyAlignment="1">
      <alignment horizontal="left" vertical="top" readingOrder="1"/>
    </xf>
    <xf numFmtId="0" fontId="68" fillId="0" borderId="0" xfId="72" applyFont="1" applyFill="1" applyBorder="1" applyAlignment="1">
      <alignment horizontal="left" vertical="top"/>
    </xf>
    <xf numFmtId="0" fontId="69" fillId="0" borderId="0" xfId="72" applyFont="1" applyFill="1" applyBorder="1" applyAlignment="1">
      <alignment horizontal="left" vertical="top" wrapText="1" readingOrder="1"/>
    </xf>
    <xf numFmtId="1" fontId="69" fillId="0" borderId="0" xfId="72" applyNumberFormat="1" applyFont="1" applyFill="1" applyBorder="1" applyAlignment="1">
      <alignment horizontal="left" vertical="top" wrapText="1" readingOrder="1"/>
    </xf>
    <xf numFmtId="2" fontId="9" fillId="0" borderId="131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31" xfId="90" applyFont="1" applyFill="1" applyBorder="1" applyAlignment="1" applyProtection="1">
      <alignment horizontal="left" vertical="center" wrapText="1"/>
      <protection hidden="1"/>
    </xf>
    <xf numFmtId="2" fontId="9" fillId="0" borderId="132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32" xfId="90" applyFont="1" applyFill="1" applyBorder="1" applyAlignment="1" applyProtection="1">
      <alignment horizontal="left" vertical="center" wrapText="1"/>
      <protection hidden="1"/>
    </xf>
    <xf numFmtId="49" fontId="9" fillId="0" borderId="132" xfId="90" applyNumberFormat="1" applyFont="1" applyFill="1" applyBorder="1" applyAlignment="1" applyProtection="1">
      <alignment horizontal="right" vertical="center" wrapText="1"/>
      <protection hidden="1"/>
    </xf>
    <xf numFmtId="9" fontId="6" fillId="0" borderId="133" xfId="94" applyFont="1" applyFill="1" applyBorder="1" applyAlignment="1" applyProtection="1">
      <alignment horizontal="right"/>
      <protection hidden="1"/>
    </xf>
    <xf numFmtId="9" fontId="6" fillId="0" borderId="134" xfId="94" applyFont="1" applyFill="1" applyBorder="1" applyAlignment="1" applyProtection="1">
      <alignment horizontal="right"/>
      <protection hidden="1"/>
    </xf>
    <xf numFmtId="9" fontId="6" fillId="0" borderId="135" xfId="94" applyFont="1" applyFill="1" applyBorder="1" applyAlignment="1" applyProtection="1">
      <alignment horizontal="right"/>
      <protection hidden="1"/>
    </xf>
    <xf numFmtId="9" fontId="6" fillId="0" borderId="136" xfId="94" applyFont="1" applyFill="1" applyBorder="1" applyAlignment="1" applyProtection="1">
      <alignment horizontal="right"/>
      <protection hidden="1"/>
    </xf>
    <xf numFmtId="3" fontId="6" fillId="0" borderId="135" xfId="90" applyNumberFormat="1" applyFont="1" applyFill="1" applyBorder="1" applyAlignment="1" applyProtection="1">
      <alignment horizontal="right"/>
      <protection hidden="1"/>
    </xf>
    <xf numFmtId="3" fontId="6" fillId="0" borderId="136" xfId="90" applyNumberFormat="1" applyFont="1" applyFill="1" applyBorder="1" applyAlignment="1" applyProtection="1">
      <alignment horizontal="right"/>
      <protection hidden="1"/>
    </xf>
    <xf numFmtId="2" fontId="9" fillId="0" borderId="137" xfId="90" applyNumberFormat="1" applyFont="1" applyFill="1" applyBorder="1" applyAlignment="1" applyProtection="1">
      <alignment horizontal="right" vertical="center" wrapText="1"/>
      <protection hidden="1"/>
    </xf>
    <xf numFmtId="2" fontId="9" fillId="0" borderId="138" xfId="90" applyNumberFormat="1" applyFont="1" applyFill="1" applyBorder="1" applyAlignment="1" applyProtection="1">
      <alignment horizontal="right" vertical="center" wrapText="1"/>
      <protection hidden="1"/>
    </xf>
    <xf numFmtId="2" fontId="9" fillId="0" borderId="139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39" xfId="90" applyFont="1" applyFill="1" applyBorder="1" applyAlignment="1" applyProtection="1">
      <alignment horizontal="left" vertical="center" wrapText="1"/>
      <protection hidden="1"/>
    </xf>
    <xf numFmtId="0" fontId="117" fillId="0" borderId="142" xfId="90" applyFont="1" applyFill="1" applyBorder="1" applyAlignment="1" applyProtection="1">
      <protection hidden="1"/>
    </xf>
    <xf numFmtId="166" fontId="6" fillId="0" borderId="0" xfId="92" applyNumberFormat="1" applyFont="1" applyFill="1" applyBorder="1" applyAlignment="1" applyProtection="1">
      <alignment horizontal="right" vertical="top"/>
    </xf>
    <xf numFmtId="3" fontId="6" fillId="3" borderId="10" xfId="5" applyNumberFormat="1" applyFont="1" applyFill="1" applyBorder="1" applyAlignment="1" applyProtection="1">
      <alignment horizontal="right"/>
      <protection locked="0"/>
    </xf>
    <xf numFmtId="3" fontId="9" fillId="3" borderId="59" xfId="5" applyNumberFormat="1" applyFont="1" applyFill="1" applyBorder="1" applyAlignment="1" applyProtection="1">
      <alignment horizontal="right"/>
      <protection locked="0"/>
    </xf>
    <xf numFmtId="3" fontId="11" fillId="3" borderId="0" xfId="95" applyNumberFormat="1" applyFont="1" applyFill="1"/>
    <xf numFmtId="3" fontId="6" fillId="3" borderId="58" xfId="5" applyNumberFormat="1" applyFont="1" applyFill="1" applyBorder="1" applyAlignment="1" applyProtection="1">
      <alignment horizontal="right"/>
      <protection locked="0"/>
    </xf>
    <xf numFmtId="3" fontId="6" fillId="3" borderId="0" xfId="95" applyNumberFormat="1" applyFont="1" applyFill="1"/>
    <xf numFmtId="3" fontId="9" fillId="3" borderId="21" xfId="38" applyNumberFormat="1" applyFont="1" applyFill="1" applyBorder="1" applyAlignment="1" applyProtection="1">
      <alignment horizontal="right"/>
      <protection locked="0"/>
    </xf>
    <xf numFmtId="3" fontId="9" fillId="3" borderId="20" xfId="95" applyNumberFormat="1" applyFont="1" applyFill="1" applyBorder="1"/>
    <xf numFmtId="3" fontId="11" fillId="3" borderId="0" xfId="95" applyNumberFormat="1" applyFont="1" applyFill="1" applyBorder="1"/>
    <xf numFmtId="3" fontId="6" fillId="3" borderId="21" xfId="5" applyNumberFormat="1" applyFont="1" applyFill="1" applyBorder="1" applyAlignment="1" applyProtection="1">
      <alignment horizontal="right"/>
      <protection locked="0"/>
    </xf>
    <xf numFmtId="0" fontId="25" fillId="0" borderId="0" xfId="72" applyFont="1" applyAlignment="1">
      <alignment horizontal="left" vertical="center"/>
    </xf>
    <xf numFmtId="0" fontId="101" fillId="3" borderId="0" xfId="63" applyFont="1" applyFill="1" applyBorder="1" applyAlignment="1">
      <alignment horizontal="left" vertical="center"/>
    </xf>
    <xf numFmtId="0" fontId="25" fillId="0" borderId="0" xfId="17" applyFont="1"/>
    <xf numFmtId="0" fontId="25" fillId="0" borderId="0" xfId="17" applyFont="1" applyAlignment="1">
      <alignment horizontal="right"/>
    </xf>
    <xf numFmtId="0" fontId="25" fillId="0" borderId="0" xfId="17" applyFont="1" applyFill="1"/>
    <xf numFmtId="0" fontId="25" fillId="0" borderId="0" xfId="17" applyFont="1" applyBorder="1"/>
    <xf numFmtId="0" fontId="25" fillId="0" borderId="0" xfId="17" applyFont="1" applyBorder="1" applyAlignment="1">
      <alignment horizontal="right"/>
    </xf>
    <xf numFmtId="0" fontId="25" fillId="0" borderId="0" xfId="17" applyFont="1" applyFill="1" applyBorder="1"/>
    <xf numFmtId="0" fontId="25" fillId="0" borderId="0" xfId="17" applyFont="1" applyFill="1" applyBorder="1" applyAlignment="1">
      <alignment horizontal="right"/>
    </xf>
    <xf numFmtId="3" fontId="141" fillId="0" borderId="0" xfId="17" applyNumberFormat="1" applyFont="1" applyBorder="1"/>
    <xf numFmtId="0" fontId="141" fillId="0" borderId="0" xfId="17" applyFont="1" applyBorder="1"/>
    <xf numFmtId="3" fontId="142" fillId="0" borderId="0" xfId="17" applyNumberFormat="1" applyFont="1" applyBorder="1"/>
    <xf numFmtId="0" fontId="142" fillId="0" borderId="0" xfId="17" applyFont="1" applyBorder="1"/>
    <xf numFmtId="0" fontId="142" fillId="0" borderId="0" xfId="17" applyFont="1" applyBorder="1" applyAlignment="1">
      <alignment horizontal="center"/>
    </xf>
    <xf numFmtId="3" fontId="6" fillId="0" borderId="0" xfId="8" applyNumberFormat="1" applyFont="1" applyFill="1" applyBorder="1" applyAlignment="1" applyProtection="1">
      <alignment horizontal="right" vertical="center"/>
      <protection hidden="1"/>
    </xf>
    <xf numFmtId="0" fontId="1" fillId="0" borderId="0" xfId="17" applyFont="1" applyFill="1" applyBorder="1" applyAlignment="1">
      <alignment horizontal="left" vertical="center" indent="1"/>
    </xf>
    <xf numFmtId="0" fontId="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/>
    </xf>
    <xf numFmtId="0" fontId="9" fillId="0" borderId="0" xfId="17" applyFont="1" applyFill="1" applyBorder="1" applyAlignment="1">
      <alignment horizontal="right" vertical="center" wrapText="1" indent="1" readingOrder="1"/>
    </xf>
    <xf numFmtId="0" fontId="9" fillId="0" borderId="0" xfId="17" applyFont="1" applyFill="1" applyBorder="1" applyAlignment="1">
      <alignment horizontal="right" vertical="center" wrapText="1"/>
    </xf>
    <xf numFmtId="0" fontId="9" fillId="0" borderId="0" xfId="17" applyFont="1" applyFill="1" applyBorder="1" applyAlignment="1">
      <alignment horizontal="left" vertical="center" wrapText="1" indent="1" readingOrder="1"/>
    </xf>
    <xf numFmtId="0" fontId="6" fillId="0" borderId="35" xfId="92" applyFont="1" applyFill="1" applyBorder="1" applyAlignment="1" applyProtection="1">
      <alignment horizontal="right" vertical="center"/>
    </xf>
    <xf numFmtId="0" fontId="6" fillId="0" borderId="0" xfId="92" applyFont="1" applyFill="1" applyBorder="1" applyAlignment="1" applyProtection="1">
      <alignment horizontal="right" vertical="center"/>
    </xf>
    <xf numFmtId="167" fontId="6" fillId="0" borderId="0" xfId="90" applyNumberFormat="1" applyFont="1" applyFill="1" applyBorder="1" applyAlignment="1" applyProtection="1">
      <alignment horizontal="right" vertical="center"/>
      <protection hidden="1"/>
    </xf>
    <xf numFmtId="167" fontId="6" fillId="0" borderId="0" xfId="90" applyNumberFormat="1" applyFont="1" applyFill="1" applyBorder="1" applyAlignment="1" applyProtection="1">
      <alignment horizontal="right" vertical="center"/>
      <protection locked="0"/>
    </xf>
    <xf numFmtId="0" fontId="38" fillId="0" borderId="0" xfId="17" applyFont="1" applyFill="1" applyBorder="1" applyAlignment="1">
      <alignment vertical="center"/>
    </xf>
    <xf numFmtId="0" fontId="25" fillId="0" borderId="0" xfId="17" applyFont="1" applyFill="1" applyAlignment="1">
      <alignment horizontal="right"/>
    </xf>
    <xf numFmtId="0" fontId="0" fillId="0" borderId="0" xfId="0" applyFill="1" applyBorder="1"/>
    <xf numFmtId="9" fontId="9" fillId="0" borderId="0" xfId="9" applyFont="1" applyFill="1" applyBorder="1" applyAlignment="1" applyProtection="1">
      <alignment vertical="center"/>
      <protection hidden="1"/>
    </xf>
    <xf numFmtId="167" fontId="9" fillId="0" borderId="0" xfId="17" applyNumberFormat="1" applyFont="1" applyFill="1" applyBorder="1" applyAlignment="1">
      <alignment horizontal="right" vertical="center" indent="1" readingOrder="1"/>
    </xf>
    <xf numFmtId="9" fontId="6" fillId="0" borderId="0" xfId="9" applyFont="1" applyFill="1" applyBorder="1" applyAlignment="1" applyProtection="1">
      <alignment vertical="center"/>
      <protection hidden="1"/>
    </xf>
    <xf numFmtId="167" fontId="6" fillId="0" borderId="0" xfId="17" applyNumberFormat="1" applyFont="1" applyFill="1" applyBorder="1" applyAlignment="1">
      <alignment horizontal="right" vertical="center" indent="1" readingOrder="1"/>
    </xf>
    <xf numFmtId="0" fontId="6" fillId="0" borderId="0" xfId="17" applyFont="1" applyFill="1" applyBorder="1" applyAlignment="1">
      <alignment horizontal="left" vertical="center" wrapText="1" indent="1" readingOrder="1"/>
    </xf>
    <xf numFmtId="167" fontId="9" fillId="0" borderId="0" xfId="17" applyNumberFormat="1" applyFont="1" applyFill="1" applyBorder="1" applyAlignment="1">
      <alignment horizontal="right" vertical="center" indent="1"/>
    </xf>
    <xf numFmtId="0" fontId="25" fillId="0" borderId="24" xfId="17" applyFont="1" applyBorder="1"/>
    <xf numFmtId="9" fontId="6" fillId="0" borderId="0" xfId="91" applyNumberFormat="1" applyFont="1" applyFill="1" applyBorder="1" applyAlignment="1" applyProtection="1">
      <alignment horizontal="right"/>
      <protection hidden="1"/>
    </xf>
    <xf numFmtId="9" fontId="9" fillId="0" borderId="0" xfId="93" applyNumberFormat="1" applyFont="1" applyFill="1" applyBorder="1" applyAlignment="1" applyProtection="1">
      <alignment horizontal="right"/>
      <protection hidden="1"/>
    </xf>
    <xf numFmtId="0" fontId="3" fillId="0" borderId="0" xfId="17"/>
    <xf numFmtId="0" fontId="3" fillId="0" borderId="0" xfId="17" applyFill="1" applyBorder="1"/>
    <xf numFmtId="9" fontId="9" fillId="0" borderId="0" xfId="9" applyFont="1" applyFill="1" applyBorder="1" applyAlignment="1" applyProtection="1">
      <alignment horizontal="right" vertical="center" indent="1"/>
      <protection hidden="1"/>
    </xf>
    <xf numFmtId="9" fontId="6" fillId="0" borderId="0" xfId="9" applyFont="1" applyFill="1" applyBorder="1" applyAlignment="1" applyProtection="1">
      <alignment horizontal="right" vertical="center" indent="1"/>
      <protection hidden="1"/>
    </xf>
    <xf numFmtId="0" fontId="1" fillId="0" borderId="0" xfId="17" applyFont="1" applyFill="1" applyBorder="1" applyAlignment="1">
      <alignment horizontal="right" vertical="center" indent="1"/>
    </xf>
    <xf numFmtId="167" fontId="6" fillId="0" borderId="0" xfId="17" applyNumberFormat="1" applyFont="1" applyFill="1" applyBorder="1" applyAlignment="1">
      <alignment horizontal="right" vertical="center" wrapText="1" indent="1" readingOrder="1"/>
    </xf>
    <xf numFmtId="2" fontId="6" fillId="0" borderId="0" xfId="17" applyNumberFormat="1" applyFont="1" applyFill="1" applyBorder="1" applyAlignment="1">
      <alignment horizontal="left" vertical="center" wrapText="1" indent="1" readingOrder="1"/>
    </xf>
    <xf numFmtId="0" fontId="20" fillId="0" borderId="0" xfId="17" applyFont="1" applyFill="1" applyBorder="1" applyAlignment="1">
      <alignment horizontal="right"/>
    </xf>
    <xf numFmtId="0" fontId="22" fillId="0" borderId="0" xfId="17" applyFont="1" applyFill="1" applyBorder="1" applyAlignment="1">
      <alignment horizontal="right" vertical="center" wrapText="1"/>
    </xf>
    <xf numFmtId="0" fontId="22" fillId="0" borderId="0" xfId="17" applyFont="1" applyFill="1" applyBorder="1" applyAlignment="1">
      <alignment horizontal="left" vertical="center" wrapText="1" indent="1" readingOrder="1"/>
    </xf>
    <xf numFmtId="0" fontId="15" fillId="0" borderId="0" xfId="17" applyFont="1" applyFill="1" applyBorder="1"/>
    <xf numFmtId="0" fontId="13" fillId="0" borderId="0" xfId="17" applyFont="1" applyFill="1" applyBorder="1"/>
    <xf numFmtId="0" fontId="15" fillId="0" borderId="0" xfId="17" applyFont="1" applyFill="1" applyBorder="1" applyAlignment="1">
      <alignment vertical="center"/>
    </xf>
    <xf numFmtId="0" fontId="17" fillId="0" borderId="0" xfId="17" applyFont="1" applyFill="1" applyBorder="1" applyAlignment="1">
      <alignment vertical="center"/>
    </xf>
    <xf numFmtId="9" fontId="6" fillId="0" borderId="0" xfId="9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left" vertical="center" indent="1" readingOrder="1"/>
    </xf>
    <xf numFmtId="1" fontId="6" fillId="0" borderId="0" xfId="8" applyNumberFormat="1" applyFont="1" applyFill="1" applyBorder="1" applyAlignment="1" applyProtection="1">
      <alignment horizontal="right" vertical="center"/>
      <protection hidden="1"/>
    </xf>
    <xf numFmtId="0" fontId="3" fillId="0" borderId="0" xfId="17" applyFill="1" applyBorder="1" applyAlignment="1">
      <alignment horizontal="right"/>
    </xf>
    <xf numFmtId="0" fontId="1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right" vertical="center" wrapText="1" indent="1"/>
    </xf>
    <xf numFmtId="0" fontId="6" fillId="0" borderId="0" xfId="17" applyFont="1" applyFill="1" applyBorder="1" applyAlignment="1">
      <alignment horizontal="left" vertical="center" indent="1"/>
    </xf>
    <xf numFmtId="9" fontId="9" fillId="0" borderId="0" xfId="9" applyFont="1" applyFill="1" applyBorder="1" applyAlignment="1" applyProtection="1">
      <alignment horizontal="right" vertical="center"/>
      <protection hidden="1"/>
    </xf>
    <xf numFmtId="0" fontId="9" fillId="0" borderId="0" xfId="17" applyFont="1" applyFill="1" applyBorder="1" applyAlignment="1">
      <alignment horizontal="left" vertical="center" indent="1" readingOrder="1"/>
    </xf>
    <xf numFmtId="0" fontId="3" fillId="0" borderId="0" xfId="17" applyBorder="1"/>
    <xf numFmtId="0" fontId="6" fillId="0" borderId="0" xfId="17" applyFont="1" applyFill="1" applyBorder="1" applyAlignment="1">
      <alignment horizontal="right" vertical="center" wrapText="1" indent="1" readingOrder="1"/>
    </xf>
    <xf numFmtId="3" fontId="9" fillId="0" borderId="0" xfId="17" applyNumberFormat="1" applyFont="1" applyFill="1" applyBorder="1" applyAlignment="1">
      <alignment horizontal="right" vertical="center" wrapText="1" indent="1" readingOrder="1"/>
    </xf>
    <xf numFmtId="9" fontId="6" fillId="0" borderId="0" xfId="9" quotePrefix="1" applyFont="1" applyFill="1" applyBorder="1" applyAlignment="1" applyProtection="1">
      <alignment horizontal="right" vertical="center"/>
      <protection hidden="1"/>
    </xf>
    <xf numFmtId="3" fontId="6" fillId="0" borderId="0" xfId="17" applyNumberFormat="1" applyFont="1" applyFill="1" applyBorder="1" applyAlignment="1">
      <alignment horizontal="right" vertical="center" wrapText="1" indent="1" readingOrder="1"/>
    </xf>
    <xf numFmtId="0" fontId="1" fillId="3" borderId="0" xfId="12" applyFont="1" applyFill="1" applyBorder="1" applyAlignment="1">
      <alignment horizontal="left" vertical="center"/>
    </xf>
    <xf numFmtId="0" fontId="117" fillId="0" borderId="0" xfId="90" applyFont="1" applyFill="1" applyBorder="1" applyAlignment="1" applyProtection="1">
      <alignment horizontal="left"/>
      <protection hidden="1"/>
    </xf>
    <xf numFmtId="0" fontId="117" fillId="0" borderId="29" xfId="90" applyFont="1" applyFill="1" applyBorder="1" applyAlignment="1" applyProtection="1">
      <alignment horizontal="left"/>
      <protection hidden="1"/>
    </xf>
    <xf numFmtId="3" fontId="118" fillId="0" borderId="0" xfId="90" applyNumberFormat="1" applyFont="1" applyFill="1" applyBorder="1" applyAlignment="1" applyProtection="1">
      <alignment horizontal="left" vertical="center"/>
      <protection hidden="1"/>
    </xf>
    <xf numFmtId="0" fontId="139" fillId="0" borderId="0" xfId="90" applyFont="1" applyFill="1" applyBorder="1" applyAlignment="1" applyProtection="1">
      <alignment horizontal="left"/>
      <protection hidden="1"/>
    </xf>
    <xf numFmtId="0" fontId="117" fillId="0" borderId="49" xfId="90" applyFont="1" applyFill="1" applyBorder="1" applyAlignment="1" applyProtection="1">
      <alignment horizontal="left"/>
      <protection hidden="1"/>
    </xf>
    <xf numFmtId="0" fontId="67" fillId="0" borderId="0" xfId="72" applyFont="1" applyFill="1" applyBorder="1" applyAlignment="1">
      <alignment vertical="top" wrapText="1" readingOrder="1"/>
    </xf>
    <xf numFmtId="0" fontId="13" fillId="3" borderId="0" xfId="63" applyFont="1" applyFill="1" applyBorder="1" applyAlignment="1">
      <alignment horizontal="left" vertical="center"/>
    </xf>
    <xf numFmtId="0" fontId="40" fillId="0" borderId="0" xfId="4" applyFont="1"/>
    <xf numFmtId="0" fontId="1" fillId="0" borderId="0" xfId="4" applyFont="1" applyFill="1" applyAlignment="1">
      <alignment horizontal="left" vertical="center" wrapText="1"/>
    </xf>
    <xf numFmtId="0" fontId="9" fillId="3" borderId="0" xfId="13" applyFont="1" applyFill="1" applyBorder="1" applyAlignment="1">
      <alignment vertical="center"/>
    </xf>
    <xf numFmtId="0" fontId="6" fillId="3" borderId="0" xfId="13" applyFont="1" applyFill="1" applyBorder="1" applyAlignment="1">
      <alignment vertical="center"/>
    </xf>
    <xf numFmtId="0" fontId="6" fillId="3" borderId="0" xfId="13" applyFont="1" applyFill="1" applyBorder="1" applyAlignment="1">
      <alignment horizontal="center" vertical="center"/>
    </xf>
    <xf numFmtId="0" fontId="1" fillId="0" borderId="0" xfId="72" applyFont="1"/>
    <xf numFmtId="0" fontId="6" fillId="3" borderId="0" xfId="13" applyFont="1" applyFill="1" applyAlignment="1">
      <alignment vertical="center"/>
    </xf>
    <xf numFmtId="16" fontId="6" fillId="3" borderId="0" xfId="13" quotePrefix="1" applyNumberFormat="1" applyFont="1" applyFill="1" applyAlignment="1">
      <alignment horizontal="right" vertical="center"/>
    </xf>
    <xf numFmtId="0" fontId="6" fillId="3" borderId="10" xfId="13" applyFont="1" applyFill="1" applyBorder="1" applyAlignment="1">
      <alignment vertical="center"/>
    </xf>
    <xf numFmtId="16" fontId="6" fillId="3" borderId="10" xfId="13" quotePrefix="1" applyNumberFormat="1" applyFont="1" applyFill="1" applyBorder="1" applyAlignment="1">
      <alignment horizontal="right" vertical="center"/>
    </xf>
    <xf numFmtId="0" fontId="9" fillId="3" borderId="31" xfId="13" applyFont="1" applyFill="1" applyBorder="1" applyAlignment="1">
      <alignment horizontal="left" vertical="center"/>
    </xf>
    <xf numFmtId="0" fontId="6" fillId="3" borderId="31" xfId="13" applyFont="1" applyFill="1" applyBorder="1" applyAlignment="1">
      <alignment horizontal="left" vertical="center"/>
    </xf>
    <xf numFmtId="0" fontId="6" fillId="3" borderId="31" xfId="13" applyFont="1" applyFill="1" applyBorder="1" applyAlignment="1">
      <alignment vertical="center"/>
    </xf>
    <xf numFmtId="0" fontId="6" fillId="3" borderId="31" xfId="72" applyFont="1" applyFill="1" applyBorder="1" applyAlignment="1">
      <alignment vertical="center"/>
    </xf>
    <xf numFmtId="3" fontId="6" fillId="3" borderId="26" xfId="13" applyNumberFormat="1" applyFont="1" applyFill="1" applyBorder="1" applyAlignment="1">
      <alignment vertical="center"/>
    </xf>
    <xf numFmtId="3" fontId="6" fillId="3" borderId="26" xfId="13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horizontal="left" vertical="center"/>
    </xf>
    <xf numFmtId="3" fontId="6" fillId="3" borderId="0" xfId="13" applyNumberFormat="1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vertical="center"/>
    </xf>
    <xf numFmtId="3" fontId="9" fillId="2" borderId="0" xfId="13" applyNumberFormat="1" applyFont="1" applyFill="1" applyBorder="1" applyAlignment="1">
      <alignment vertical="center"/>
    </xf>
    <xf numFmtId="3" fontId="9" fillId="2" borderId="0" xfId="13" applyNumberFormat="1" applyFont="1" applyFill="1" applyBorder="1" applyAlignment="1">
      <alignment horizontal="right" vertical="center"/>
    </xf>
    <xf numFmtId="3" fontId="67" fillId="3" borderId="0" xfId="13" applyNumberFormat="1" applyFont="1" applyFill="1" applyBorder="1" applyAlignment="1">
      <alignment horizontal="right" vertical="center"/>
    </xf>
    <xf numFmtId="3" fontId="67" fillId="3" borderId="0" xfId="13" applyNumberFormat="1" applyFont="1" applyFill="1" applyBorder="1" applyAlignment="1">
      <alignment vertical="center"/>
    </xf>
    <xf numFmtId="0" fontId="9" fillId="3" borderId="0" xfId="13" applyFont="1" applyFill="1" applyAlignment="1">
      <alignment horizontal="left" vertical="center"/>
    </xf>
    <xf numFmtId="3" fontId="9" fillId="3" borderId="0" xfId="13" applyNumberFormat="1" applyFont="1" applyFill="1" applyBorder="1" applyAlignment="1">
      <alignment vertical="center"/>
    </xf>
    <xf numFmtId="3" fontId="9" fillId="3" borderId="0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>
      <alignment horizontal="left" vertical="center"/>
    </xf>
    <xf numFmtId="3" fontId="9" fillId="2" borderId="10" xfId="13" applyNumberFormat="1" applyFont="1" applyFill="1" applyBorder="1" applyAlignment="1">
      <alignment vertical="center"/>
    </xf>
    <xf numFmtId="3" fontId="9" fillId="2" borderId="10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/>
    <xf numFmtId="0" fontId="11" fillId="3" borderId="0" xfId="13" applyFont="1" applyFill="1" applyBorder="1" applyAlignment="1">
      <alignment horizontal="right"/>
    </xf>
    <xf numFmtId="0" fontId="11" fillId="3" borderId="0" xfId="13" applyFont="1" applyFill="1" applyBorder="1" applyAlignment="1"/>
    <xf numFmtId="16" fontId="143" fillId="3" borderId="0" xfId="13" quotePrefix="1" applyNumberFormat="1" applyFont="1" applyFill="1" applyBorder="1" applyAlignment="1">
      <alignment vertical="center"/>
    </xf>
    <xf numFmtId="0" fontId="143" fillId="3" borderId="10" xfId="13" applyFont="1" applyFill="1" applyBorder="1" applyAlignment="1">
      <alignment horizontal="right" vertical="center"/>
    </xf>
    <xf numFmtId="0" fontId="9" fillId="3" borderId="31" xfId="72" applyFont="1" applyFill="1" applyBorder="1" applyAlignment="1">
      <alignment vertical="center"/>
    </xf>
    <xf numFmtId="0" fontId="6" fillId="3" borderId="26" xfId="13" applyFont="1" applyFill="1" applyBorder="1" applyAlignment="1">
      <alignment vertical="center"/>
    </xf>
    <xf numFmtId="16" fontId="143" fillId="3" borderId="26" xfId="13" quotePrefix="1" applyNumberFormat="1" applyFont="1" applyFill="1" applyBorder="1" applyAlignment="1">
      <alignment vertical="center"/>
    </xf>
    <xf numFmtId="0" fontId="6" fillId="3" borderId="26" xfId="13" applyFont="1" applyFill="1" applyBorder="1" applyAlignment="1"/>
    <xf numFmtId="3" fontId="6" fillId="3" borderId="26" xfId="13" applyNumberFormat="1" applyFont="1" applyFill="1" applyBorder="1" applyAlignment="1">
      <alignment horizontal="right"/>
    </xf>
    <xf numFmtId="3" fontId="11" fillId="3" borderId="26" xfId="13" applyNumberFormat="1" applyFont="1" applyFill="1" applyBorder="1" applyAlignment="1">
      <alignment horizontal="right"/>
    </xf>
    <xf numFmtId="0" fontId="9" fillId="3" borderId="26" xfId="13" applyFont="1" applyFill="1" applyBorder="1" applyAlignment="1">
      <alignment horizontal="left" vertical="center"/>
    </xf>
    <xf numFmtId="3" fontId="9" fillId="3" borderId="26" xfId="13" applyNumberFormat="1" applyFont="1" applyFill="1" applyBorder="1" applyAlignment="1">
      <alignment horizontal="right" vertical="center"/>
    </xf>
    <xf numFmtId="0" fontId="9" fillId="3" borderId="26" xfId="13" applyFont="1" applyFill="1" applyBorder="1" applyAlignment="1">
      <alignment vertical="center"/>
    </xf>
    <xf numFmtId="0" fontId="40" fillId="3" borderId="10" xfId="13" applyFont="1" applyFill="1" applyBorder="1" applyAlignment="1">
      <alignment horizontal="right" vertical="center"/>
    </xf>
    <xf numFmtId="0" fontId="9" fillId="2" borderId="26" xfId="13" applyFont="1" applyFill="1" applyBorder="1" applyAlignment="1">
      <alignment vertical="center"/>
    </xf>
    <xf numFmtId="3" fontId="9" fillId="2" borderId="26" xfId="13" applyNumberFormat="1" applyFont="1" applyFill="1" applyBorder="1" applyAlignment="1">
      <alignment horizontal="right" vertical="center"/>
    </xf>
    <xf numFmtId="0" fontId="6" fillId="3" borderId="0" xfId="13" applyFont="1" applyFill="1" applyAlignment="1">
      <alignment horizontal="right" vertical="center"/>
    </xf>
    <xf numFmtId="0" fontId="6" fillId="3" borderId="0" xfId="13" applyFont="1" applyFill="1" applyBorder="1" applyAlignment="1">
      <alignment horizontal="right" vertical="center"/>
    </xf>
    <xf numFmtId="3" fontId="9" fillId="3" borderId="26" xfId="13" applyNumberFormat="1" applyFont="1" applyFill="1" applyBorder="1" applyAlignment="1">
      <alignment vertical="center"/>
    </xf>
    <xf numFmtId="0" fontId="9" fillId="3" borderId="10" xfId="13" applyFont="1" applyFill="1" applyBorder="1" applyAlignment="1">
      <alignment horizontal="left" vertical="center"/>
    </xf>
    <xf numFmtId="0" fontId="40" fillId="3" borderId="10" xfId="13" applyFont="1" applyFill="1" applyBorder="1" applyAlignment="1">
      <alignment horizontal="right"/>
    </xf>
    <xf numFmtId="0" fontId="6" fillId="3" borderId="0" xfId="41" applyFont="1" applyFill="1" applyAlignment="1">
      <alignment vertical="center"/>
    </xf>
    <xf numFmtId="0" fontId="9" fillId="3" borderId="0" xfId="13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 wrapText="1"/>
    </xf>
    <xf numFmtId="16" fontId="40" fillId="3" borderId="0" xfId="13" quotePrefix="1" applyNumberFormat="1" applyFont="1" applyFill="1" applyBorder="1" applyAlignment="1">
      <alignment horizontal="right" vertical="center"/>
    </xf>
    <xf numFmtId="0" fontId="40" fillId="3" borderId="10" xfId="13" quotePrefix="1" applyFont="1" applyFill="1" applyBorder="1" applyAlignment="1">
      <alignment horizontal="right" vertical="center"/>
    </xf>
    <xf numFmtId="0" fontId="9" fillId="2" borderId="26" xfId="13" applyFont="1" applyFill="1" applyBorder="1" applyAlignment="1">
      <alignment horizontal="left" vertical="center"/>
    </xf>
    <xf numFmtId="3" fontId="6" fillId="2" borderId="26" xfId="13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vertical="center" wrapText="1"/>
    </xf>
    <xf numFmtId="0" fontId="6" fillId="2" borderId="0" xfId="13" applyFont="1" applyFill="1" applyAlignment="1">
      <alignment vertical="center"/>
    </xf>
    <xf numFmtId="3" fontId="6" fillId="2" borderId="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horizontal="left" vertical="center"/>
    </xf>
    <xf numFmtId="0" fontId="6" fillId="2" borderId="10" xfId="13" applyFont="1" applyFill="1" applyBorder="1" applyAlignment="1">
      <alignment vertical="center"/>
    </xf>
    <xf numFmtId="3" fontId="6" fillId="2" borderId="10" xfId="13" applyNumberFormat="1" applyFont="1" applyFill="1" applyBorder="1" applyAlignment="1">
      <alignment horizontal="right" vertical="center"/>
    </xf>
    <xf numFmtId="0" fontId="40" fillId="3" borderId="31" xfId="13" applyFont="1" applyFill="1" applyBorder="1" applyAlignment="1">
      <alignment horizontal="right" vertical="center"/>
    </xf>
    <xf numFmtId="16" fontId="40" fillId="3" borderId="26" xfId="13" quotePrefix="1" applyNumberFormat="1" applyFont="1" applyFill="1" applyBorder="1" applyAlignment="1">
      <alignment horizontal="right" vertical="center"/>
    </xf>
    <xf numFmtId="3" fontId="11" fillId="3" borderId="26" xfId="12" applyNumberFormat="1" applyFont="1" applyFill="1" applyBorder="1" applyAlignment="1"/>
    <xf numFmtId="0" fontId="17" fillId="3" borderId="3" xfId="12" applyFont="1" applyFill="1" applyBorder="1" applyAlignment="1">
      <alignment vertical="top"/>
    </xf>
    <xf numFmtId="9" fontId="9" fillId="10" borderId="36" xfId="93" applyNumberFormat="1" applyFont="1" applyFill="1" applyBorder="1" applyAlignment="1" applyProtection="1">
      <alignment horizontal="right"/>
      <protection hidden="1"/>
    </xf>
    <xf numFmtId="9" fontId="9" fillId="10" borderId="37" xfId="93" applyNumberFormat="1" applyFont="1" applyFill="1" applyBorder="1" applyAlignment="1" applyProtection="1">
      <alignment horizontal="right"/>
      <protection hidden="1"/>
    </xf>
    <xf numFmtId="9" fontId="6" fillId="0" borderId="50" xfId="91" applyNumberFormat="1" applyFont="1" applyFill="1" applyBorder="1" applyAlignment="1" applyProtection="1">
      <alignment horizontal="right"/>
      <protection hidden="1"/>
    </xf>
    <xf numFmtId="9" fontId="6" fillId="0" borderId="51" xfId="91" applyNumberFormat="1" applyFont="1" applyFill="1" applyBorder="1" applyAlignment="1" applyProtection="1">
      <alignment horizontal="right"/>
      <protection hidden="1"/>
    </xf>
    <xf numFmtId="9" fontId="6" fillId="0" borderId="52" xfId="91" applyNumberFormat="1" applyFont="1" applyFill="1" applyBorder="1" applyAlignment="1" applyProtection="1">
      <alignment horizontal="right"/>
      <protection hidden="1"/>
    </xf>
    <xf numFmtId="9" fontId="6" fillId="0" borderId="53" xfId="91" applyNumberFormat="1" applyFont="1" applyFill="1" applyBorder="1" applyAlignment="1" applyProtection="1">
      <alignment horizontal="right"/>
      <protection hidden="1"/>
    </xf>
    <xf numFmtId="9" fontId="6" fillId="0" borderId="36" xfId="91" applyNumberFormat="1" applyFont="1" applyFill="1" applyBorder="1" applyAlignment="1" applyProtection="1">
      <alignment horizontal="right"/>
      <protection hidden="1"/>
    </xf>
    <xf numFmtId="9" fontId="6" fillId="0" borderId="37" xfId="91" applyNumberFormat="1" applyFont="1" applyFill="1" applyBorder="1" applyAlignment="1" applyProtection="1">
      <alignment horizontal="right"/>
      <protection hidden="1"/>
    </xf>
    <xf numFmtId="9" fontId="9" fillId="7" borderId="52" xfId="93" applyNumberFormat="1" applyFont="1" applyFill="1" applyBorder="1" applyAlignment="1" applyProtection="1">
      <alignment horizontal="right"/>
      <protection hidden="1"/>
    </xf>
    <xf numFmtId="9" fontId="9" fillId="7" borderId="53" xfId="93" applyNumberFormat="1" applyFont="1" applyFill="1" applyBorder="1" applyAlignment="1" applyProtection="1">
      <alignment horizontal="right"/>
      <protection hidden="1"/>
    </xf>
    <xf numFmtId="0" fontId="6" fillId="0" borderId="0" xfId="90" applyNumberFormat="1" applyFont="1" applyFill="1" applyBorder="1" applyAlignment="1" applyProtection="1">
      <alignment vertical="center"/>
      <protection hidden="1"/>
    </xf>
    <xf numFmtId="9" fontId="9" fillId="10" borderId="46" xfId="93" applyNumberFormat="1" applyFont="1" applyFill="1" applyBorder="1" applyAlignment="1" applyProtection="1">
      <alignment horizontal="right"/>
      <protection hidden="1"/>
    </xf>
    <xf numFmtId="9" fontId="9" fillId="10" borderId="47" xfId="93" applyNumberFormat="1" applyFont="1" applyFill="1" applyBorder="1" applyAlignment="1" applyProtection="1">
      <alignment horizontal="right"/>
      <protection hidden="1"/>
    </xf>
    <xf numFmtId="0" fontId="6" fillId="0" borderId="35" xfId="90" applyNumberFormat="1" applyFont="1" applyFill="1" applyBorder="1" applyAlignment="1" applyProtection="1">
      <alignment horizontal="right"/>
      <protection hidden="1"/>
    </xf>
    <xf numFmtId="0" fontId="6" fillId="0" borderId="0" xfId="90" applyNumberFormat="1" applyFont="1" applyFill="1" applyBorder="1" applyAlignment="1" applyProtection="1">
      <alignment horizontal="right"/>
      <protection hidden="1"/>
    </xf>
    <xf numFmtId="9" fontId="9" fillId="13" borderId="36" xfId="93" applyNumberFormat="1" applyFont="1" applyFill="1" applyBorder="1" applyAlignment="1" applyProtection="1">
      <alignment horizontal="right"/>
      <protection hidden="1"/>
    </xf>
    <xf numFmtId="9" fontId="9" fillId="13" borderId="37" xfId="93" applyNumberFormat="1" applyFont="1" applyFill="1" applyBorder="1" applyAlignment="1" applyProtection="1">
      <alignment horizontal="right"/>
      <protection hidden="1"/>
    </xf>
    <xf numFmtId="9" fontId="6" fillId="0" borderId="73" xfId="91" applyNumberFormat="1" applyFont="1" applyFill="1" applyBorder="1" applyAlignment="1" applyProtection="1">
      <alignment horizontal="right"/>
      <protection hidden="1"/>
    </xf>
    <xf numFmtId="9" fontId="6" fillId="0" borderId="74" xfId="91" applyNumberFormat="1" applyFont="1" applyFill="1" applyBorder="1" applyAlignment="1" applyProtection="1">
      <alignment horizontal="right"/>
      <protection hidden="1"/>
    </xf>
    <xf numFmtId="9" fontId="6" fillId="0" borderId="76" xfId="91" applyNumberFormat="1" applyFont="1" applyFill="1" applyBorder="1" applyAlignment="1" applyProtection="1">
      <alignment horizontal="right"/>
      <protection hidden="1"/>
    </xf>
    <xf numFmtId="9" fontId="6" fillId="0" borderId="77" xfId="91" applyNumberFormat="1" applyFont="1" applyFill="1" applyBorder="1" applyAlignment="1" applyProtection="1">
      <alignment horizontal="right"/>
      <protection hidden="1"/>
    </xf>
    <xf numFmtId="9" fontId="9" fillId="7" borderId="76" xfId="93" applyNumberFormat="1" applyFont="1" applyFill="1" applyBorder="1" applyAlignment="1" applyProtection="1">
      <alignment horizontal="right"/>
      <protection hidden="1"/>
    </xf>
    <xf numFmtId="9" fontId="9" fillId="7" borderId="77" xfId="93" applyNumberFormat="1" applyFont="1" applyFill="1" applyBorder="1" applyAlignment="1" applyProtection="1">
      <alignment horizontal="right"/>
      <protection hidden="1"/>
    </xf>
    <xf numFmtId="0" fontId="6" fillId="0" borderId="0" xfId="90" applyNumberFormat="1" applyFont="1" applyFill="1" applyBorder="1" applyAlignment="1" applyProtection="1">
      <alignment horizontal="right" vertical="center"/>
      <protection hidden="1"/>
    </xf>
    <xf numFmtId="9" fontId="9" fillId="13" borderId="46" xfId="93" applyNumberFormat="1" applyFont="1" applyFill="1" applyBorder="1" applyAlignment="1" applyProtection="1">
      <alignment horizontal="right"/>
      <protection hidden="1"/>
    </xf>
    <xf numFmtId="9" fontId="9" fillId="13" borderId="47" xfId="93" applyNumberFormat="1" applyFont="1" applyFill="1" applyBorder="1" applyAlignment="1" applyProtection="1">
      <alignment horizontal="right"/>
      <protection hidden="1"/>
    </xf>
    <xf numFmtId="0" fontId="9" fillId="7" borderId="0" xfId="90" applyNumberFormat="1" applyFont="1" applyFill="1" applyBorder="1" applyAlignment="1" applyProtection="1">
      <alignment horizontal="right"/>
      <protection hidden="1"/>
    </xf>
    <xf numFmtId="0" fontId="6" fillId="0" borderId="33" xfId="90" applyNumberFormat="1" applyFont="1" applyFill="1" applyBorder="1" applyAlignment="1" applyProtection="1">
      <alignment horizontal="right"/>
      <protection hidden="1"/>
    </xf>
    <xf numFmtId="0" fontId="1" fillId="0" borderId="0" xfId="88"/>
    <xf numFmtId="0" fontId="117" fillId="0" borderId="98" xfId="90" applyFont="1" applyFill="1" applyBorder="1" applyAlignment="1" applyProtection="1">
      <alignment horizontal="left"/>
      <protection hidden="1"/>
    </xf>
    <xf numFmtId="0" fontId="117" fillId="0" borderId="97" xfId="90" applyFont="1" applyFill="1" applyBorder="1" applyAlignment="1" applyProtection="1">
      <alignment horizontal="left"/>
      <protection hidden="1"/>
    </xf>
    <xf numFmtId="9" fontId="95" fillId="0" borderId="64" xfId="6" applyFont="1" applyFill="1" applyBorder="1" applyAlignment="1" applyProtection="1">
      <alignment horizontal="right" vertical="center"/>
    </xf>
    <xf numFmtId="9" fontId="95" fillId="0" borderId="64" xfId="6" applyFont="1" applyFill="1" applyBorder="1" applyAlignment="1" applyProtection="1">
      <alignment vertical="center"/>
    </xf>
    <xf numFmtId="9" fontId="95" fillId="0" borderId="64" xfId="6" applyFont="1" applyFill="1" applyBorder="1" applyAlignment="1" applyProtection="1">
      <alignment horizontal="right"/>
    </xf>
    <xf numFmtId="9" fontId="95" fillId="0" borderId="64" xfId="6" applyFont="1" applyFill="1" applyBorder="1" applyAlignment="1" applyProtection="1"/>
    <xf numFmtId="9" fontId="95" fillId="0" borderId="64" xfId="6" applyNumberFormat="1" applyFont="1" applyFill="1" applyBorder="1" applyAlignment="1" applyProtection="1"/>
    <xf numFmtId="3" fontId="6" fillId="0" borderId="14" xfId="4" applyNumberFormat="1" applyFont="1" applyFill="1" applyBorder="1" applyAlignment="1" applyProtection="1"/>
    <xf numFmtId="3" fontId="6" fillId="0" borderId="15" xfId="4" applyNumberFormat="1" applyFont="1" applyFill="1" applyBorder="1" applyAlignment="1" applyProtection="1"/>
    <xf numFmtId="0" fontId="95" fillId="0" borderId="12" xfId="4" applyFont="1" applyFill="1" applyBorder="1" applyAlignment="1" applyProtection="1">
      <alignment horizontal="right" vertical="center" wrapText="1"/>
    </xf>
    <xf numFmtId="0" fontId="9" fillId="0" borderId="12" xfId="4" applyFont="1" applyFill="1" applyBorder="1" applyAlignment="1" applyProtection="1">
      <alignment horizontal="right" vertical="center" wrapText="1"/>
    </xf>
    <xf numFmtId="0" fontId="95" fillId="0" borderId="10" xfId="4" applyFont="1" applyFill="1" applyBorder="1" applyAlignment="1" applyProtection="1">
      <alignment horizontal="right" vertical="center" wrapText="1"/>
    </xf>
    <xf numFmtId="0" fontId="9" fillId="0" borderId="13" xfId="4" applyFont="1" applyFill="1" applyBorder="1" applyAlignment="1" applyProtection="1">
      <alignment horizontal="right" vertical="center" wrapText="1"/>
    </xf>
    <xf numFmtId="0" fontId="6" fillId="0" borderId="11" xfId="4" applyFont="1" applyFill="1" applyBorder="1" applyProtection="1"/>
    <xf numFmtId="0" fontId="117" fillId="0" borderId="0" xfId="90" applyFont="1" applyFill="1" applyBorder="1" applyAlignment="1" applyProtection="1">
      <alignment horizontal="left"/>
      <protection hidden="1"/>
    </xf>
    <xf numFmtId="9" fontId="1" fillId="0" borderId="0" xfId="43" applyNumberFormat="1" applyFont="1" applyFill="1" applyBorder="1" applyAlignment="1">
      <alignment horizontal="right" vertical="center" indent="1"/>
    </xf>
    <xf numFmtId="9" fontId="1" fillId="0" borderId="3" xfId="43" applyNumberFormat="1" applyFont="1" applyFill="1" applyBorder="1" applyAlignment="1">
      <alignment horizontal="right" vertical="center" indent="1"/>
    </xf>
    <xf numFmtId="9" fontId="1" fillId="0" borderId="0" xfId="68" applyFont="1" applyFill="1" applyBorder="1" applyAlignment="1">
      <alignment horizontal="right" vertical="center" indent="1"/>
    </xf>
    <xf numFmtId="9" fontId="1" fillId="0" borderId="3" xfId="68" applyFont="1" applyFill="1" applyBorder="1" applyAlignment="1">
      <alignment horizontal="right" vertical="center" indent="1"/>
    </xf>
    <xf numFmtId="0" fontId="13" fillId="3" borderId="0" xfId="0" applyFont="1" applyFill="1" applyBorder="1" applyAlignment="1">
      <alignment horizontal="left" vertical="center"/>
    </xf>
    <xf numFmtId="0" fontId="40" fillId="0" borderId="0" xfId="42" applyFont="1"/>
    <xf numFmtId="15" fontId="40" fillId="0" borderId="0" xfId="42" applyNumberFormat="1" applyFont="1" applyAlignment="1">
      <alignment horizontal="left" vertical="center" readingOrder="1"/>
    </xf>
    <xf numFmtId="0" fontId="20" fillId="0" borderId="4" xfId="4" applyFont="1" applyBorder="1" applyAlignment="1">
      <alignment vertical="center"/>
    </xf>
    <xf numFmtId="0" fontId="1" fillId="2" borderId="0" xfId="67" applyFont="1" applyFill="1" applyAlignment="1">
      <alignment horizontal="left"/>
    </xf>
    <xf numFmtId="1" fontId="1" fillId="2" borderId="0" xfId="67" applyNumberFormat="1" applyFont="1" applyFill="1" applyAlignment="1">
      <alignment vertical="center"/>
    </xf>
    <xf numFmtId="1" fontId="1" fillId="2" borderId="0" xfId="67" applyNumberFormat="1" applyFont="1" applyFill="1" applyBorder="1" applyAlignment="1">
      <alignment vertical="center"/>
    </xf>
    <xf numFmtId="3" fontId="1" fillId="2" borderId="0" xfId="67" applyNumberFormat="1" applyFont="1" applyFill="1" applyAlignment="1">
      <alignment horizontal="right" vertical="center" indent="1"/>
    </xf>
    <xf numFmtId="1" fontId="1" fillId="2" borderId="0" xfId="67" applyNumberFormat="1" applyFont="1" applyFill="1" applyBorder="1" applyAlignment="1">
      <alignment horizontal="right" vertical="center" indent="1"/>
    </xf>
    <xf numFmtId="1" fontId="1" fillId="2" borderId="0" xfId="67" applyNumberFormat="1" applyFont="1" applyFill="1" applyAlignment="1">
      <alignment horizontal="right" vertical="center" indent="1"/>
    </xf>
    <xf numFmtId="0" fontId="117" fillId="0" borderId="0" xfId="90" applyFont="1" applyFill="1" applyBorder="1" applyAlignment="1" applyProtection="1">
      <alignment horizontal="left" wrapText="1"/>
      <protection hidden="1"/>
    </xf>
    <xf numFmtId="49" fontId="54" fillId="0" borderId="132" xfId="90" applyNumberFormat="1" applyFont="1" applyFill="1" applyBorder="1" applyAlignment="1" applyProtection="1">
      <alignment horizontal="right" vertical="center" wrapText="1"/>
      <protection hidden="1"/>
    </xf>
    <xf numFmtId="167" fontId="6" fillId="2" borderId="33" xfId="90" applyNumberFormat="1" applyFont="1" applyFill="1" applyBorder="1" applyAlignment="1" applyProtection="1">
      <alignment horizontal="right" vertical="center" wrapText="1"/>
      <protection hidden="1"/>
    </xf>
    <xf numFmtId="167" fontId="6" fillId="2" borderId="0" xfId="90" applyNumberFormat="1" applyFont="1" applyFill="1" applyBorder="1" applyAlignment="1" applyProtection="1">
      <alignment horizontal="right" vertical="center" wrapText="1"/>
      <protection hidden="1"/>
    </xf>
    <xf numFmtId="167" fontId="6" fillId="2" borderId="0" xfId="92" applyNumberFormat="1" applyFont="1" applyFill="1" applyBorder="1" applyAlignment="1" applyProtection="1">
      <alignment vertical="top"/>
    </xf>
    <xf numFmtId="167" fontId="6" fillId="2" borderId="0" xfId="90" applyNumberFormat="1" applyFont="1" applyFill="1" applyBorder="1" applyAlignment="1" applyProtection="1">
      <alignment horizontal="right"/>
      <protection hidden="1"/>
    </xf>
    <xf numFmtId="167" fontId="9" fillId="2" borderId="0" xfId="90" applyNumberFormat="1" applyFont="1" applyFill="1" applyBorder="1" applyAlignment="1" applyProtection="1">
      <alignment horizontal="right"/>
      <protection hidden="1"/>
    </xf>
    <xf numFmtId="49" fontId="9" fillId="2" borderId="132" xfId="90" applyNumberFormat="1" applyFont="1" applyFill="1" applyBorder="1" applyAlignment="1" applyProtection="1">
      <alignment horizontal="right" vertical="center" wrapText="1"/>
      <protection hidden="1"/>
    </xf>
    <xf numFmtId="1" fontId="6" fillId="0" borderId="0" xfId="92" applyNumberFormat="1" applyFont="1" applyFill="1" applyBorder="1" applyAlignment="1" applyProtection="1">
      <alignment horizontal="right" vertical="top"/>
    </xf>
    <xf numFmtId="165" fontId="6" fillId="3" borderId="0" xfId="68" applyNumberFormat="1" applyFont="1" applyFill="1" applyBorder="1" applyAlignment="1" applyProtection="1">
      <alignment horizontal="right" vertical="center"/>
      <protection locked="0"/>
    </xf>
    <xf numFmtId="0" fontId="26" fillId="0" borderId="0" xfId="0" applyFont="1" applyFill="1"/>
    <xf numFmtId="0" fontId="38" fillId="0" borderId="0" xfId="0" applyFont="1" applyFill="1" applyAlignment="1">
      <alignment vertical="center"/>
    </xf>
    <xf numFmtId="0" fontId="129" fillId="0" borderId="0" xfId="0" applyFont="1" applyFill="1"/>
    <xf numFmtId="166" fontId="6" fillId="0" borderId="36" xfId="90" applyNumberFormat="1" applyFont="1" applyFill="1" applyBorder="1" applyAlignment="1" applyProtection="1">
      <alignment horizontal="right" vertical="center"/>
      <protection hidden="1"/>
    </xf>
    <xf numFmtId="166" fontId="6" fillId="0" borderId="35" xfId="90" applyNumberFormat="1" applyFont="1" applyFill="1" applyBorder="1" applyAlignment="1" applyProtection="1">
      <alignment horizontal="right" vertical="center"/>
      <protection hidden="1"/>
    </xf>
    <xf numFmtId="166" fontId="9" fillId="0" borderId="35" xfId="90" applyNumberFormat="1" applyFont="1" applyFill="1" applyBorder="1" applyAlignment="1" applyProtection="1">
      <alignment horizontal="right" vertical="center"/>
      <protection hidden="1"/>
    </xf>
    <xf numFmtId="0" fontId="6" fillId="0" borderId="0" xfId="92" applyFont="1" applyFill="1" applyBorder="1" applyAlignment="1" applyProtection="1">
      <alignment vertical="center"/>
    </xf>
    <xf numFmtId="167" fontId="6" fillId="0" borderId="35" xfId="90" applyNumberFormat="1" applyFont="1" applyFill="1" applyBorder="1" applyAlignment="1" applyProtection="1">
      <alignment horizontal="right" vertical="center"/>
      <protection hidden="1"/>
    </xf>
    <xf numFmtId="3" fontId="9" fillId="0" borderId="0" xfId="90" applyNumberFormat="1" applyFont="1" applyFill="1" applyBorder="1" applyAlignment="1" applyProtection="1">
      <alignment horizontal="left"/>
      <protection hidden="1"/>
    </xf>
    <xf numFmtId="0" fontId="6" fillId="0" borderId="0" xfId="92" applyFont="1" applyFill="1" applyBorder="1" applyAlignment="1" applyProtection="1"/>
    <xf numFmtId="167" fontId="6" fillId="0" borderId="0" xfId="92" applyNumberFormat="1" applyFont="1" applyFill="1" applyBorder="1" applyAlignment="1" applyProtection="1">
      <alignment vertical="center"/>
    </xf>
    <xf numFmtId="167" fontId="6" fillId="0" borderId="35" xfId="92" applyNumberFormat="1" applyFont="1" applyFill="1" applyBorder="1" applyAlignment="1" applyProtection="1">
      <alignment vertical="center"/>
    </xf>
    <xf numFmtId="0" fontId="54" fillId="0" borderId="132" xfId="90" applyFont="1" applyFill="1" applyBorder="1" applyAlignment="1" applyProtection="1">
      <alignment horizontal="left" vertical="center" wrapText="1"/>
      <protection hidden="1"/>
    </xf>
    <xf numFmtId="2" fontId="54" fillId="0" borderId="132" xfId="90" applyNumberFormat="1" applyFont="1" applyFill="1" applyBorder="1" applyAlignment="1" applyProtection="1">
      <alignment horizontal="left" vertical="center" wrapText="1"/>
      <protection hidden="1"/>
    </xf>
    <xf numFmtId="167" fontId="6" fillId="0" borderId="38" xfId="90" applyNumberFormat="1" applyFont="1" applyFill="1" applyBorder="1" applyAlignment="1" applyProtection="1">
      <alignment horizontal="right" vertical="center"/>
      <protection hidden="1"/>
    </xf>
    <xf numFmtId="0" fontId="6" fillId="0" borderId="33" xfId="92" applyFont="1" applyFill="1" applyBorder="1" applyAlignment="1" applyProtection="1">
      <alignment horizontal="right" vertical="center"/>
    </xf>
    <xf numFmtId="167" fontId="6" fillId="0" borderId="33" xfId="92" applyNumberFormat="1" applyFont="1" applyFill="1" applyBorder="1" applyAlignment="1" applyProtection="1">
      <alignment horizontal="right" vertical="center"/>
    </xf>
    <xf numFmtId="167" fontId="6" fillId="0" borderId="36" xfId="92" applyNumberFormat="1" applyFont="1" applyFill="1" applyBorder="1" applyAlignment="1" applyProtection="1">
      <alignment horizontal="right" vertical="center"/>
    </xf>
    <xf numFmtId="0" fontId="6" fillId="0" borderId="33" xfId="92" applyFont="1" applyFill="1" applyBorder="1" applyAlignment="1" applyProtection="1">
      <alignment horizontal="right"/>
    </xf>
    <xf numFmtId="167" fontId="6" fillId="0" borderId="33" xfId="92" applyNumberFormat="1" applyFont="1" applyFill="1" applyBorder="1" applyAlignment="1" applyProtection="1">
      <alignment horizontal="right"/>
    </xf>
    <xf numFmtId="167" fontId="6" fillId="0" borderId="36" xfId="92" applyNumberFormat="1" applyFont="1" applyFill="1" applyBorder="1" applyAlignment="1" applyProtection="1">
      <alignment horizontal="right"/>
    </xf>
    <xf numFmtId="0" fontId="6" fillId="0" borderId="0" xfId="92" applyFont="1" applyFill="1" applyBorder="1" applyAlignment="1" applyProtection="1">
      <alignment horizontal="right"/>
    </xf>
    <xf numFmtId="0" fontId="6" fillId="0" borderId="75" xfId="92" applyFont="1" applyFill="1" applyBorder="1" applyAlignment="1" applyProtection="1">
      <alignment horizontal="right"/>
    </xf>
    <xf numFmtId="0" fontId="6" fillId="0" borderId="35" xfId="92" applyFont="1" applyFill="1" applyBorder="1" applyAlignment="1" applyProtection="1">
      <alignment horizontal="right"/>
    </xf>
    <xf numFmtId="167" fontId="6" fillId="0" borderId="75" xfId="92" applyNumberFormat="1" applyFont="1" applyFill="1" applyBorder="1" applyAlignment="1" applyProtection="1">
      <alignment horizontal="right"/>
    </xf>
    <xf numFmtId="0" fontId="6" fillId="0" borderId="54" xfId="92" applyFont="1" applyFill="1" applyBorder="1" applyAlignment="1" applyProtection="1">
      <alignment horizontal="right"/>
    </xf>
    <xf numFmtId="0" fontId="6" fillId="0" borderId="33" xfId="92" applyNumberFormat="1" applyFont="1" applyFill="1" applyBorder="1" applyAlignment="1" applyProtection="1">
      <alignment horizontal="right"/>
    </xf>
    <xf numFmtId="0" fontId="6" fillId="0" borderId="36" xfId="92" applyNumberFormat="1" applyFont="1" applyFill="1" applyBorder="1" applyAlignment="1" applyProtection="1">
      <alignment horizontal="right"/>
    </xf>
    <xf numFmtId="0" fontId="6" fillId="0" borderId="54" xfId="92" applyFont="1" applyFill="1" applyBorder="1" applyAlignment="1" applyProtection="1"/>
    <xf numFmtId="0" fontId="6" fillId="0" borderId="0" xfId="92" applyNumberFormat="1" applyFont="1" applyFill="1" applyBorder="1" applyAlignment="1" applyProtection="1">
      <alignment horizontal="right"/>
    </xf>
    <xf numFmtId="9" fontId="6" fillId="0" borderId="37" xfId="91" applyFont="1" applyFill="1" applyBorder="1" applyAlignment="1" applyProtection="1">
      <alignment horizontal="right" vertical="center"/>
      <protection hidden="1"/>
    </xf>
    <xf numFmtId="9" fontId="6" fillId="0" borderId="36" xfId="91" applyFont="1" applyFill="1" applyBorder="1" applyAlignment="1" applyProtection="1">
      <alignment horizontal="right" vertical="center"/>
      <protection hidden="1"/>
    </xf>
    <xf numFmtId="9" fontId="6" fillId="0" borderId="84" xfId="91" applyFont="1" applyFill="1" applyBorder="1" applyAlignment="1" applyProtection="1">
      <alignment horizontal="right" vertical="center"/>
      <protection hidden="1"/>
    </xf>
    <xf numFmtId="9" fontId="6" fillId="0" borderId="83" xfId="91" applyFont="1" applyFill="1" applyBorder="1" applyAlignment="1" applyProtection="1">
      <alignment horizontal="right" vertical="center"/>
      <protection hidden="1"/>
    </xf>
    <xf numFmtId="167" fontId="6" fillId="0" borderId="82" xfId="90" applyNumberFormat="1" applyFont="1" applyFill="1" applyBorder="1" applyAlignment="1" applyProtection="1">
      <alignment horizontal="right" vertical="center"/>
      <protection locked="0"/>
    </xf>
    <xf numFmtId="167" fontId="6" fillId="0" borderId="82" xfId="90" applyNumberFormat="1" applyFont="1" applyFill="1" applyBorder="1" applyAlignment="1" applyProtection="1">
      <alignment horizontal="right" vertical="center"/>
      <protection hidden="1"/>
    </xf>
    <xf numFmtId="9" fontId="6" fillId="0" borderId="81" xfId="91" applyFont="1" applyFill="1" applyBorder="1" applyAlignment="1" applyProtection="1">
      <alignment horizontal="right" vertical="center"/>
      <protection hidden="1"/>
    </xf>
    <xf numFmtId="9" fontId="6" fillId="0" borderId="80" xfId="91" applyFont="1" applyFill="1" applyBorder="1" applyAlignment="1" applyProtection="1">
      <alignment horizontal="right" vertical="center"/>
      <protection hidden="1"/>
    </xf>
    <xf numFmtId="166" fontId="9" fillId="14" borderId="33" xfId="90" applyNumberFormat="1" applyFont="1" applyFill="1" applyBorder="1" applyAlignment="1" applyProtection="1">
      <alignment horizontal="right" vertical="center"/>
      <protection hidden="1"/>
    </xf>
    <xf numFmtId="166" fontId="9" fillId="14" borderId="36" xfId="90" applyNumberFormat="1" applyFont="1" applyFill="1" applyBorder="1" applyAlignment="1" applyProtection="1">
      <alignment horizontal="right" vertical="center"/>
      <protection hidden="1"/>
    </xf>
    <xf numFmtId="9" fontId="9" fillId="14" borderId="37" xfId="93" applyFont="1" applyFill="1" applyBorder="1" applyAlignment="1" applyProtection="1">
      <alignment horizontal="right" vertical="center"/>
      <protection hidden="1"/>
    </xf>
    <xf numFmtId="9" fontId="9" fillId="14" borderId="36" xfId="93" applyFont="1" applyFill="1" applyBorder="1" applyAlignment="1" applyProtection="1">
      <alignment horizontal="right" vertical="center"/>
      <protection hidden="1"/>
    </xf>
    <xf numFmtId="9" fontId="9" fillId="0" borderId="84" xfId="93" applyFont="1" applyFill="1" applyBorder="1" applyAlignment="1" applyProtection="1">
      <alignment horizontal="right" vertical="center"/>
      <protection hidden="1"/>
    </xf>
    <xf numFmtId="9" fontId="9" fillId="0" borderId="83" xfId="93" applyFont="1" applyFill="1" applyBorder="1" applyAlignment="1" applyProtection="1">
      <alignment horizontal="right" vertical="center"/>
      <protection hidden="1"/>
    </xf>
    <xf numFmtId="0" fontId="6" fillId="0" borderId="82" xfId="92" applyFont="1" applyFill="1" applyBorder="1" applyAlignment="1" applyProtection="1">
      <alignment horizontal="right" vertical="center"/>
    </xf>
    <xf numFmtId="9" fontId="9" fillId="14" borderId="47" xfId="93" applyFont="1" applyFill="1" applyBorder="1" applyAlignment="1" applyProtection="1">
      <alignment horizontal="right" vertical="center"/>
      <protection hidden="1"/>
    </xf>
    <xf numFmtId="9" fontId="9" fillId="14" borderId="46" xfId="93" applyFont="1" applyFill="1" applyBorder="1" applyAlignment="1" applyProtection="1">
      <alignment horizontal="right" vertical="center"/>
      <protection hidden="1"/>
    </xf>
    <xf numFmtId="3" fontId="6" fillId="0" borderId="94" xfId="92" applyNumberFormat="1" applyFont="1" applyFill="1" applyBorder="1" applyAlignment="1" applyProtection="1">
      <alignment horizontal="right" vertical="center"/>
    </xf>
    <xf numFmtId="3" fontId="6" fillId="0" borderId="94" xfId="90" applyNumberFormat="1" applyFont="1" applyFill="1" applyBorder="1" applyAlignment="1" applyProtection="1">
      <alignment horizontal="right" vertical="center"/>
      <protection locked="0"/>
    </xf>
    <xf numFmtId="3" fontId="6" fillId="0" borderId="94" xfId="90" applyNumberFormat="1" applyFont="1" applyFill="1" applyBorder="1" applyAlignment="1" applyProtection="1">
      <alignment horizontal="right" vertical="center"/>
      <protection hidden="1"/>
    </xf>
    <xf numFmtId="3" fontId="9" fillId="15" borderId="33" xfId="90" applyNumberFormat="1" applyFont="1" applyFill="1" applyBorder="1" applyAlignment="1" applyProtection="1">
      <alignment horizontal="right" vertical="center"/>
      <protection hidden="1"/>
    </xf>
    <xf numFmtId="3" fontId="6" fillId="0" borderId="0" xfId="92" applyNumberFormat="1" applyFont="1" applyFill="1" applyBorder="1" applyAlignment="1" applyProtection="1">
      <alignment horizontal="right" vertical="center"/>
    </xf>
    <xf numFmtId="9" fontId="6" fillId="0" borderId="98" xfId="91" applyFont="1" applyFill="1" applyBorder="1" applyAlignment="1" applyProtection="1">
      <alignment horizontal="right" vertical="center"/>
      <protection hidden="1"/>
    </xf>
    <xf numFmtId="9" fontId="6" fillId="0" borderId="97" xfId="91" applyFont="1" applyFill="1" applyBorder="1" applyAlignment="1" applyProtection="1">
      <alignment horizontal="right" vertical="center"/>
      <protection hidden="1"/>
    </xf>
    <xf numFmtId="9" fontId="6" fillId="0" borderId="49" xfId="91" applyFont="1" applyFill="1" applyBorder="1" applyAlignment="1" applyProtection="1">
      <alignment horizontal="right" vertical="center"/>
      <protection hidden="1"/>
    </xf>
    <xf numFmtId="9" fontId="6" fillId="0" borderId="97" xfId="91" quotePrefix="1" applyFont="1" applyFill="1" applyBorder="1" applyAlignment="1" applyProtection="1">
      <alignment horizontal="right" vertical="center"/>
      <protection hidden="1"/>
    </xf>
    <xf numFmtId="9" fontId="9" fillId="7" borderId="98" xfId="93" applyFont="1" applyFill="1" applyBorder="1" applyAlignment="1" applyProtection="1">
      <alignment horizontal="right" vertical="center"/>
      <protection hidden="1"/>
    </xf>
    <xf numFmtId="9" fontId="9" fillId="7" borderId="97" xfId="93" applyFont="1" applyFill="1" applyBorder="1" applyAlignment="1" applyProtection="1">
      <alignment horizontal="right" vertical="center"/>
      <protection hidden="1"/>
    </xf>
    <xf numFmtId="9" fontId="9" fillId="7" borderId="49" xfId="93" applyFont="1" applyFill="1" applyBorder="1" applyAlignment="1" applyProtection="1">
      <alignment horizontal="right" vertical="center"/>
      <protection hidden="1"/>
    </xf>
    <xf numFmtId="9" fontId="9" fillId="0" borderId="98" xfId="93" applyFont="1" applyFill="1" applyBorder="1" applyAlignment="1" applyProtection="1">
      <alignment horizontal="right" vertical="center"/>
      <protection hidden="1"/>
    </xf>
    <xf numFmtId="9" fontId="9" fillId="0" borderId="97" xfId="93" applyFont="1" applyFill="1" applyBorder="1" applyAlignment="1" applyProtection="1">
      <alignment horizontal="right" vertical="center"/>
      <protection hidden="1"/>
    </xf>
    <xf numFmtId="9" fontId="9" fillId="0" borderId="49" xfId="93" applyFont="1" applyFill="1" applyBorder="1" applyAlignment="1" applyProtection="1">
      <alignment horizontal="right" vertical="center"/>
      <protection hidden="1"/>
    </xf>
    <xf numFmtId="1" fontId="6" fillId="0" borderId="49" xfId="91" applyNumberFormat="1" applyFont="1" applyFill="1" applyBorder="1" applyAlignment="1" applyProtection="1">
      <alignment horizontal="right" vertical="center"/>
      <protection hidden="1"/>
    </xf>
    <xf numFmtId="1" fontId="6" fillId="0" borderId="97" xfId="91" applyNumberFormat="1" applyFont="1" applyFill="1" applyBorder="1" applyAlignment="1" applyProtection="1">
      <alignment horizontal="right" vertical="center"/>
      <protection hidden="1"/>
    </xf>
    <xf numFmtId="9" fontId="6" fillId="0" borderId="96" xfId="91" applyFont="1" applyFill="1" applyBorder="1" applyAlignment="1" applyProtection="1">
      <alignment horizontal="right" vertical="center"/>
      <protection hidden="1"/>
    </xf>
    <xf numFmtId="9" fontId="6" fillId="0" borderId="95" xfId="91" applyFont="1" applyFill="1" applyBorder="1" applyAlignment="1" applyProtection="1">
      <alignment horizontal="right" vertical="center"/>
      <protection hidden="1"/>
    </xf>
    <xf numFmtId="9" fontId="6" fillId="0" borderId="48" xfId="91" quotePrefix="1" applyFont="1" applyFill="1" applyBorder="1" applyAlignment="1" applyProtection="1">
      <alignment horizontal="right" vertical="center"/>
      <protection hidden="1"/>
    </xf>
    <xf numFmtId="9" fontId="6" fillId="0" borderId="95" xfId="91" quotePrefix="1" applyFont="1" applyFill="1" applyBorder="1" applyAlignment="1" applyProtection="1">
      <alignment horizontal="right" vertical="center"/>
      <protection hidden="1"/>
    </xf>
    <xf numFmtId="9" fontId="9" fillId="0" borderId="96" xfId="91" applyFont="1" applyFill="1" applyBorder="1" applyAlignment="1" applyProtection="1">
      <alignment horizontal="right" vertical="center"/>
      <protection hidden="1"/>
    </xf>
    <xf numFmtId="9" fontId="6" fillId="0" borderId="113" xfId="91" applyFont="1" applyFill="1" applyBorder="1" applyAlignment="1" applyProtection="1">
      <alignment horizontal="right" vertical="center"/>
      <protection hidden="1"/>
    </xf>
    <xf numFmtId="9" fontId="6" fillId="0" borderId="112" xfId="91" applyFont="1" applyFill="1" applyBorder="1" applyAlignment="1" applyProtection="1">
      <alignment horizontal="right" vertical="center"/>
      <protection hidden="1"/>
    </xf>
    <xf numFmtId="9" fontId="9" fillId="7" borderId="113" xfId="93" applyFont="1" applyFill="1" applyBorder="1" applyAlignment="1" applyProtection="1">
      <alignment horizontal="right" vertical="center"/>
      <protection hidden="1"/>
    </xf>
    <xf numFmtId="9" fontId="9" fillId="7" borderId="112" xfId="93" applyFont="1" applyFill="1" applyBorder="1" applyAlignment="1" applyProtection="1">
      <alignment horizontal="right" vertical="center"/>
      <protection hidden="1"/>
    </xf>
    <xf numFmtId="9" fontId="9" fillId="0" borderId="113" xfId="93" applyFont="1" applyFill="1" applyBorder="1" applyAlignment="1" applyProtection="1">
      <alignment horizontal="right" vertical="center"/>
      <protection hidden="1"/>
    </xf>
    <xf numFmtId="9" fontId="9" fillId="0" borderId="112" xfId="93" applyFont="1" applyFill="1" applyBorder="1" applyAlignment="1" applyProtection="1">
      <alignment horizontal="right" vertical="center"/>
      <protection hidden="1"/>
    </xf>
    <xf numFmtId="9" fontId="6" fillId="0" borderId="111" xfId="91" applyFont="1" applyFill="1" applyBorder="1" applyAlignment="1" applyProtection="1">
      <alignment horizontal="right" vertical="center"/>
      <protection hidden="1"/>
    </xf>
    <xf numFmtId="9" fontId="6" fillId="0" borderId="110" xfId="91" applyFont="1" applyFill="1" applyBorder="1" applyAlignment="1" applyProtection="1">
      <alignment horizontal="right" vertical="center"/>
      <protection hidden="1"/>
    </xf>
    <xf numFmtId="9" fontId="6" fillId="0" borderId="83" xfId="91" quotePrefix="1" applyFont="1" applyFill="1" applyBorder="1" applyAlignment="1" applyProtection="1">
      <alignment horizontal="right" vertical="center"/>
      <protection hidden="1"/>
    </xf>
    <xf numFmtId="9" fontId="9" fillId="7" borderId="84" xfId="93" applyFont="1" applyFill="1" applyBorder="1" applyAlignment="1" applyProtection="1">
      <alignment horizontal="right" vertical="center"/>
      <protection hidden="1"/>
    </xf>
    <xf numFmtId="9" fontId="9" fillId="7" borderId="83" xfId="93" applyFont="1" applyFill="1" applyBorder="1" applyAlignment="1" applyProtection="1">
      <alignment horizontal="right" vertical="center"/>
      <protection hidden="1"/>
    </xf>
    <xf numFmtId="9" fontId="9" fillId="0" borderId="49" xfId="91" applyFont="1" applyFill="1" applyBorder="1" applyAlignment="1" applyProtection="1">
      <alignment horizontal="right" vertical="center"/>
      <protection hidden="1"/>
    </xf>
    <xf numFmtId="1" fontId="6" fillId="0" borderId="83" xfId="91" applyNumberFormat="1" applyFont="1" applyFill="1" applyBorder="1" applyAlignment="1" applyProtection="1">
      <alignment horizontal="right" vertical="center"/>
      <protection hidden="1"/>
    </xf>
    <xf numFmtId="9" fontId="6" fillId="0" borderId="80" xfId="91" quotePrefix="1" applyFont="1" applyFill="1" applyBorder="1" applyAlignment="1" applyProtection="1">
      <alignment horizontal="right" vertical="center"/>
      <protection hidden="1"/>
    </xf>
    <xf numFmtId="3" fontId="56" fillId="2" borderId="7" xfId="33" applyNumberFormat="1" applyFont="1" applyFill="1" applyBorder="1" applyAlignment="1">
      <alignment horizontal="center" vertical="center"/>
    </xf>
    <xf numFmtId="3" fontId="1" fillId="0" borderId="0" xfId="33" applyNumberFormat="1" applyFont="1" applyFill="1" applyBorder="1" applyAlignment="1">
      <alignment horizontal="right"/>
    </xf>
    <xf numFmtId="3" fontId="1" fillId="0" borderId="0" xfId="33" applyNumberFormat="1" applyFont="1" applyBorder="1" applyAlignment="1">
      <alignment horizontal="right" indent="1"/>
    </xf>
    <xf numFmtId="3" fontId="115" fillId="0" borderId="0" xfId="0" applyNumberFormat="1" applyFont="1" applyBorder="1"/>
    <xf numFmtId="3" fontId="20" fillId="0" borderId="0" xfId="33" applyNumberFormat="1" applyFont="1" applyFill="1" applyBorder="1" applyAlignment="1">
      <alignment horizontal="right"/>
    </xf>
    <xf numFmtId="0" fontId="20" fillId="0" borderId="0" xfId="0" quotePrefix="1" applyFont="1" applyFill="1" applyBorder="1" applyAlignment="1">
      <alignment wrapText="1"/>
    </xf>
    <xf numFmtId="0" fontId="9" fillId="0" borderId="4" xfId="95" applyFont="1" applyBorder="1" applyAlignment="1">
      <alignment horizontal="right"/>
    </xf>
    <xf numFmtId="0" fontId="20" fillId="0" borderId="4" xfId="95" applyFont="1" applyBorder="1" applyAlignment="1">
      <alignment horizontal="right" wrapText="1"/>
    </xf>
    <xf numFmtId="3" fontId="20" fillId="0" borderId="3" xfId="33" applyNumberFormat="1" applyFont="1" applyFill="1" applyBorder="1" applyAlignment="1">
      <alignment horizontal="right" wrapText="1"/>
    </xf>
    <xf numFmtId="3" fontId="20" fillId="0" borderId="0" xfId="33" applyNumberFormat="1" applyFont="1" applyFill="1" applyBorder="1" applyAlignment="1">
      <alignment horizontal="right" wrapText="1"/>
    </xf>
    <xf numFmtId="0" fontId="115" fillId="0" borderId="0" xfId="0" applyFont="1" applyAlignment="1">
      <alignment horizontal="right"/>
    </xf>
    <xf numFmtId="3" fontId="115" fillId="0" borderId="0" xfId="0" applyNumberFormat="1" applyFont="1" applyAlignment="1">
      <alignment horizontal="right"/>
    </xf>
    <xf numFmtId="3" fontId="20" fillId="0" borderId="16" xfId="95" applyNumberFormat="1" applyFont="1" applyFill="1" applyBorder="1" applyAlignment="1">
      <alignment horizontal="right"/>
    </xf>
    <xf numFmtId="3" fontId="130" fillId="0" borderId="0" xfId="0" applyNumberFormat="1" applyFont="1" applyAlignment="1">
      <alignment horizontal="right"/>
    </xf>
    <xf numFmtId="3" fontId="132" fillId="0" borderId="0" xfId="0" applyNumberFormat="1" applyFont="1" applyAlignment="1">
      <alignment horizontal="right"/>
    </xf>
    <xf numFmtId="3" fontId="20" fillId="0" borderId="0" xfId="95" applyNumberFormat="1" applyFont="1" applyFill="1" applyBorder="1" applyAlignment="1">
      <alignment horizontal="right"/>
    </xf>
    <xf numFmtId="3" fontId="64" fillId="0" borderId="0" xfId="0" applyNumberFormat="1" applyFont="1" applyAlignment="1">
      <alignment horizontal="right"/>
    </xf>
    <xf numFmtId="3" fontId="107" fillId="0" borderId="0" xfId="95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95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0" fontId="9" fillId="0" borderId="0" xfId="95" applyFont="1" applyBorder="1" applyAlignment="1">
      <alignment horizontal="right"/>
    </xf>
    <xf numFmtId="180" fontId="20" fillId="0" borderId="4" xfId="33" applyNumberFormat="1" applyFont="1" applyFill="1" applyBorder="1" applyAlignment="1">
      <alignment horizontal="right" wrapText="1"/>
    </xf>
    <xf numFmtId="9" fontId="20" fillId="0" borderId="4" xfId="33" applyNumberFormat="1" applyFont="1" applyFill="1" applyBorder="1" applyAlignment="1">
      <alignment horizontal="right"/>
    </xf>
    <xf numFmtId="0" fontId="20" fillId="0" borderId="4" xfId="33" applyFont="1" applyFill="1" applyBorder="1" applyAlignment="1">
      <alignment horizontal="right"/>
    </xf>
    <xf numFmtId="0" fontId="9" fillId="0" borderId="4" xfId="33" applyFont="1" applyFill="1" applyBorder="1" applyAlignment="1">
      <alignment horizontal="right"/>
    </xf>
    <xf numFmtId="0" fontId="9" fillId="0" borderId="4" xfId="33" applyFont="1" applyBorder="1" applyAlignment="1">
      <alignment horizontal="right" wrapText="1"/>
    </xf>
    <xf numFmtId="9" fontId="6" fillId="0" borderId="0" xfId="95" applyNumberFormat="1" applyFont="1" applyFill="1" applyAlignment="1">
      <alignment horizontal="right"/>
    </xf>
    <xf numFmtId="9" fontId="6" fillId="0" borderId="0" xfId="95" applyNumberFormat="1" applyFont="1" applyAlignment="1">
      <alignment horizontal="right"/>
    </xf>
    <xf numFmtId="9" fontId="6" fillId="0" borderId="3" xfId="95" applyNumberFormat="1" applyFont="1" applyFill="1" applyBorder="1" applyAlignment="1">
      <alignment horizontal="right"/>
    </xf>
    <xf numFmtId="9" fontId="9" fillId="2" borderId="0" xfId="95" applyNumberFormat="1" applyFont="1" applyFill="1" applyAlignment="1">
      <alignment horizontal="right"/>
    </xf>
    <xf numFmtId="0" fontId="13" fillId="0" borderId="0" xfId="95" applyFont="1" applyAlignment="1">
      <alignment horizontal="right"/>
    </xf>
    <xf numFmtId="0" fontId="9" fillId="0" borderId="4" xfId="95" applyFont="1" applyFill="1" applyBorder="1" applyAlignment="1">
      <alignment horizontal="right"/>
    </xf>
    <xf numFmtId="3" fontId="105" fillId="0" borderId="0" xfId="0" applyNumberFormat="1" applyFont="1" applyAlignment="1">
      <alignment horizontal="right"/>
    </xf>
    <xf numFmtId="3" fontId="1" fillId="0" borderId="3" xfId="95" applyNumberFormat="1" applyFont="1" applyFill="1" applyBorder="1" applyAlignment="1">
      <alignment horizontal="right"/>
    </xf>
    <xf numFmtId="3" fontId="9" fillId="2" borderId="0" xfId="95" applyNumberFormat="1" applyFont="1" applyFill="1" applyBorder="1" applyAlignment="1">
      <alignment horizontal="right"/>
    </xf>
    <xf numFmtId="3" fontId="28" fillId="0" borderId="0" xfId="33" applyNumberFormat="1" applyFont="1" applyFill="1"/>
    <xf numFmtId="3" fontId="33" fillId="0" borderId="0" xfId="95" applyNumberFormat="1" applyFont="1" applyBorder="1" applyAlignment="1">
      <alignment horizontal="left"/>
    </xf>
    <xf numFmtId="3" fontId="6" fillId="0" borderId="0" xfId="34" applyNumberFormat="1" applyFont="1" applyFill="1" applyAlignment="1">
      <alignment horizontal="right"/>
    </xf>
    <xf numFmtId="3" fontId="6" fillId="0" borderId="3" xfId="34" applyNumberFormat="1" applyFont="1" applyFill="1" applyBorder="1" applyAlignment="1">
      <alignment horizontal="right"/>
    </xf>
    <xf numFmtId="3" fontId="9" fillId="0" borderId="16" xfId="34" applyNumberFormat="1" applyFont="1" applyFill="1" applyBorder="1" applyAlignment="1">
      <alignment horizontal="right"/>
    </xf>
    <xf numFmtId="165" fontId="6" fillId="0" borderId="0" xfId="34" applyNumberFormat="1" applyFont="1" applyFill="1" applyAlignment="1">
      <alignment horizontal="right"/>
    </xf>
    <xf numFmtId="9" fontId="1" fillId="0" borderId="0" xfId="68" applyFont="1" applyAlignment="1">
      <alignment horizontal="right" vertical="center"/>
    </xf>
    <xf numFmtId="167" fontId="1" fillId="0" borderId="0" xfId="43" applyNumberFormat="1" applyFont="1" applyAlignment="1">
      <alignment horizontal="right" vertical="center"/>
    </xf>
    <xf numFmtId="167" fontId="6" fillId="0" borderId="0" xfId="43" applyNumberFormat="1" applyFont="1" applyFill="1" applyBorder="1" applyAlignment="1">
      <alignment horizontal="right" vertical="center"/>
    </xf>
    <xf numFmtId="167" fontId="1" fillId="0" borderId="0" xfId="43" applyNumberFormat="1" applyFont="1" applyFill="1" applyBorder="1" applyAlignment="1">
      <alignment horizontal="right" vertical="center"/>
    </xf>
    <xf numFmtId="167" fontId="1" fillId="0" borderId="29" xfId="43" applyNumberFormat="1" applyFont="1" applyBorder="1" applyAlignment="1">
      <alignment horizontal="right" vertical="center"/>
    </xf>
    <xf numFmtId="167" fontId="1" fillId="0" borderId="3" xfId="43" applyNumberFormat="1" applyFont="1" applyBorder="1" applyAlignment="1">
      <alignment horizontal="right" vertical="center"/>
    </xf>
    <xf numFmtId="167" fontId="20" fillId="7" borderId="0" xfId="43" applyNumberFormat="1" applyFont="1" applyFill="1" applyAlignment="1">
      <alignment horizontal="right" vertical="center"/>
    </xf>
    <xf numFmtId="9" fontId="20" fillId="7" borderId="0" xfId="43" applyNumberFormat="1" applyFont="1" applyFill="1" applyAlignment="1">
      <alignment horizontal="right" vertical="center"/>
    </xf>
    <xf numFmtId="167" fontId="20" fillId="2" borderId="0" xfId="43" applyNumberFormat="1" applyFont="1" applyFill="1" applyBorder="1" applyAlignment="1">
      <alignment horizontal="right" vertical="center"/>
    </xf>
    <xf numFmtId="9" fontId="20" fillId="2" borderId="0" xfId="43" applyNumberFormat="1" applyFont="1" applyFill="1" applyBorder="1" applyAlignment="1">
      <alignment horizontal="right" vertical="center"/>
    </xf>
    <xf numFmtId="9" fontId="1" fillId="0" borderId="0" xfId="43" applyNumberFormat="1" applyFont="1" applyAlignment="1">
      <alignment horizontal="right" vertical="center"/>
    </xf>
    <xf numFmtId="9" fontId="1" fillId="0" borderId="29" xfId="43" applyNumberFormat="1" applyFont="1" applyBorder="1" applyAlignment="1">
      <alignment horizontal="right" vertical="center"/>
    </xf>
    <xf numFmtId="9" fontId="1" fillId="0" borderId="3" xfId="68" applyFont="1" applyBorder="1" applyAlignment="1">
      <alignment horizontal="right" vertical="center"/>
    </xf>
    <xf numFmtId="3" fontId="6" fillId="0" borderId="3" xfId="12" applyNumberFormat="1" applyFont="1" applyFill="1" applyBorder="1" applyAlignment="1"/>
    <xf numFmtId="3" fontId="9" fillId="0" borderId="16" xfId="12" applyNumberFormat="1" applyFont="1" applyFill="1" applyBorder="1" applyAlignment="1"/>
    <xf numFmtId="3" fontId="6" fillId="3" borderId="0" xfId="12" applyNumberFormat="1" applyFont="1" applyFill="1" applyAlignment="1">
      <alignment horizontal="right" vertical="center"/>
    </xf>
    <xf numFmtId="3" fontId="6" fillId="3" borderId="3" xfId="12" applyNumberFormat="1" applyFont="1" applyFill="1" applyBorder="1" applyAlignment="1">
      <alignment horizontal="right" vertical="center"/>
    </xf>
    <xf numFmtId="3" fontId="9" fillId="3" borderId="16" xfId="12" applyNumberFormat="1" applyFont="1" applyFill="1" applyBorder="1" applyAlignment="1">
      <alignment horizontal="right" vertical="center"/>
    </xf>
    <xf numFmtId="3" fontId="9" fillId="3" borderId="1" xfId="12" applyNumberFormat="1" applyFont="1" applyFill="1" applyBorder="1" applyAlignment="1">
      <alignment horizontal="right" vertical="center"/>
    </xf>
    <xf numFmtId="3" fontId="6" fillId="3" borderId="0" xfId="12" applyNumberFormat="1" applyFont="1" applyFill="1" applyBorder="1" applyAlignment="1">
      <alignment horizontal="right" vertical="center"/>
    </xf>
    <xf numFmtId="3" fontId="6" fillId="3" borderId="10" xfId="12" applyNumberFormat="1" applyFont="1" applyFill="1" applyBorder="1" applyAlignment="1">
      <alignment horizontal="right" vertical="center"/>
    </xf>
    <xf numFmtId="0" fontId="6" fillId="3" borderId="3" xfId="13" applyFont="1" applyFill="1" applyBorder="1" applyAlignment="1">
      <alignment horizontal="right" vertical="center"/>
    </xf>
    <xf numFmtId="0" fontId="6" fillId="3" borderId="26" xfId="12" applyFont="1" applyFill="1" applyBorder="1" applyAlignment="1">
      <alignment horizontal="right" vertical="center"/>
    </xf>
    <xf numFmtId="0" fontId="6" fillId="3" borderId="0" xfId="12" applyFont="1" applyFill="1" applyBorder="1" applyAlignment="1">
      <alignment horizontal="right" vertical="center"/>
    </xf>
    <xf numFmtId="0" fontId="11" fillId="3" borderId="26" xfId="12" applyFont="1" applyFill="1" applyBorder="1" applyAlignment="1">
      <alignment horizontal="right" vertical="center"/>
    </xf>
    <xf numFmtId="0" fontId="3" fillId="3" borderId="0" xfId="11" applyFill="1" applyBorder="1" applyAlignment="1">
      <alignment horizontal="right" vertical="center"/>
    </xf>
    <xf numFmtId="0" fontId="27" fillId="3" borderId="0" xfId="14" applyFont="1" applyFill="1" applyBorder="1" applyAlignment="1">
      <alignment horizontal="right" vertical="center"/>
    </xf>
    <xf numFmtId="0" fontId="6" fillId="3" borderId="3" xfId="12" applyFont="1" applyFill="1" applyBorder="1" applyAlignment="1">
      <alignment horizontal="right" vertical="center" wrapText="1"/>
    </xf>
    <xf numFmtId="0" fontId="1" fillId="5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3" fillId="3" borderId="0" xfId="0" applyFont="1" applyFill="1"/>
    <xf numFmtId="0" fontId="13" fillId="3" borderId="0" xfId="5" applyFont="1" applyFill="1" applyBorder="1">
      <alignment vertical="top"/>
    </xf>
    <xf numFmtId="0" fontId="13" fillId="3" borderId="0" xfId="5" applyFont="1" applyFill="1" applyAlignment="1">
      <alignment vertical="center"/>
    </xf>
    <xf numFmtId="3" fontId="1" fillId="0" borderId="10" xfId="0" applyNumberFormat="1" applyFont="1" applyBorder="1" applyAlignment="1">
      <alignment horizontal="center" wrapText="1"/>
    </xf>
    <xf numFmtId="0" fontId="28" fillId="3" borderId="0" xfId="5" applyFont="1" applyFill="1" applyBorder="1" applyAlignment="1"/>
    <xf numFmtId="4" fontId="9" fillId="3" borderId="0" xfId="68" applyNumberFormat="1" applyFont="1" applyFill="1" applyAlignment="1" applyProtection="1">
      <alignment horizontal="right"/>
      <protection locked="0"/>
    </xf>
    <xf numFmtId="0" fontId="22" fillId="0" borderId="17" xfId="0" applyFont="1" applyFill="1" applyBorder="1" applyAlignment="1" applyProtection="1">
      <alignment horizontal="right" vertical="center" wrapText="1"/>
      <protection locked="0"/>
    </xf>
    <xf numFmtId="3" fontId="6" fillId="0" borderId="0" xfId="0" applyNumberFormat="1" applyFont="1" applyFill="1" applyBorder="1" applyAlignment="1">
      <alignment horizontal="right" wrapText="1"/>
    </xf>
    <xf numFmtId="3" fontId="6" fillId="0" borderId="0" xfId="0" applyNumberFormat="1" applyFont="1" applyFill="1" applyBorder="1" applyAlignment="1">
      <alignment horizontal="right" vertical="center" wrapText="1" readingOrder="1"/>
    </xf>
    <xf numFmtId="165" fontId="6" fillId="0" borderId="0" xfId="68" applyNumberFormat="1" applyFont="1" applyFill="1" applyBorder="1" applyAlignment="1">
      <alignment horizontal="right" vertical="center" wrapText="1" readingOrder="1"/>
    </xf>
    <xf numFmtId="165" fontId="1" fillId="0" borderId="0" xfId="68" applyNumberFormat="1" applyFont="1" applyFill="1" applyAlignment="1">
      <alignment horizontal="right" vertical="center" readingOrder="1"/>
    </xf>
    <xf numFmtId="165" fontId="1" fillId="0" borderId="0" xfId="0" applyNumberFormat="1" applyFont="1" applyFill="1"/>
    <xf numFmtId="0" fontId="22" fillId="0" borderId="17" xfId="0" applyFont="1" applyFill="1" applyBorder="1" applyAlignment="1" applyProtection="1">
      <alignment horizontal="right" vertical="center" wrapText="1" readingOrder="1"/>
      <protection locked="0"/>
    </xf>
    <xf numFmtId="3" fontId="6" fillId="0" borderId="0" xfId="5" applyNumberFormat="1" applyFont="1" applyFill="1" applyBorder="1" applyAlignment="1">
      <alignment horizontal="right"/>
    </xf>
    <xf numFmtId="0" fontId="33" fillId="3" borderId="0" xfId="5" applyFont="1" applyFill="1" applyBorder="1" applyAlignment="1">
      <alignment horizontal="left" vertical="center" indent="1"/>
    </xf>
    <xf numFmtId="0" fontId="15" fillId="3" borderId="0" xfId="5" applyFont="1" applyFill="1" applyAlignment="1">
      <alignment vertical="center"/>
    </xf>
    <xf numFmtId="173" fontId="6" fillId="0" borderId="0" xfId="49" applyNumberFormat="1" applyFont="1" applyFill="1" applyAlignment="1">
      <alignment horizontal="right"/>
    </xf>
    <xf numFmtId="173" fontId="6" fillId="0" borderId="10" xfId="49" applyNumberFormat="1" applyFont="1" applyFill="1" applyBorder="1" applyAlignment="1">
      <alignment horizontal="right"/>
    </xf>
    <xf numFmtId="173" fontId="6" fillId="0" borderId="0" xfId="49" applyNumberFormat="1" applyFont="1" applyFill="1" applyAlignment="1">
      <alignment vertical="center"/>
    </xf>
    <xf numFmtId="173" fontId="6" fillId="0" borderId="10" xfId="49" applyNumberFormat="1" applyFont="1" applyFill="1" applyBorder="1" applyAlignment="1">
      <alignment vertical="center"/>
    </xf>
    <xf numFmtId="173" fontId="9" fillId="0" borderId="31" xfId="49" applyNumberFormat="1" applyFont="1" applyFill="1" applyBorder="1" applyAlignment="1">
      <alignment vertical="center"/>
    </xf>
    <xf numFmtId="173" fontId="6" fillId="0" borderId="31" xfId="49" applyNumberFormat="1" applyFont="1" applyFill="1" applyBorder="1" applyAlignment="1">
      <alignment vertical="center"/>
    </xf>
    <xf numFmtId="17" fontId="20" fillId="0" borderId="4" xfId="4" quotePrefix="1" applyNumberFormat="1" applyFont="1" applyFill="1" applyBorder="1" applyAlignment="1">
      <alignment horizontal="left" vertical="center" wrapText="1" indent="1"/>
    </xf>
    <xf numFmtId="0" fontId="59" fillId="0" borderId="0" xfId="27" applyFont="1" applyAlignment="1">
      <alignment horizontal="center"/>
    </xf>
    <xf numFmtId="0" fontId="59" fillId="0" borderId="0" xfId="27" applyFont="1" applyAlignment="1">
      <alignment vertical="center"/>
    </xf>
    <xf numFmtId="0" fontId="59" fillId="0" borderId="0" xfId="27" applyFont="1" applyFill="1" applyAlignment="1">
      <alignment vertical="center"/>
    </xf>
    <xf numFmtId="0" fontId="59" fillId="0" borderId="0" xfId="27" applyFont="1" applyFill="1"/>
    <xf numFmtId="0" fontId="28" fillId="0" borderId="0" xfId="27" applyFont="1" applyAlignment="1">
      <alignment horizontal="right" vertical="center" indent="1"/>
    </xf>
    <xf numFmtId="167" fontId="59" fillId="0" borderId="0" xfId="27" applyNumberFormat="1" applyFont="1" applyAlignment="1">
      <alignment horizontal="center"/>
    </xf>
    <xf numFmtId="167" fontId="32" fillId="0" borderId="0" xfId="52" applyNumberFormat="1" applyFont="1" applyFill="1" applyBorder="1" applyAlignment="1">
      <alignment horizontal="right" vertical="center" indent="1"/>
    </xf>
    <xf numFmtId="175" fontId="86" fillId="0" borderId="0" xfId="52" applyNumberFormat="1" applyFont="1" applyFill="1" applyBorder="1" applyAlignment="1">
      <alignment horizontal="right" vertical="center" indent="1"/>
    </xf>
    <xf numFmtId="176" fontId="28" fillId="0" borderId="0" xfId="52" applyNumberFormat="1" applyFont="1" applyFill="1" applyBorder="1" applyAlignment="1">
      <alignment horizontal="right" vertical="center" indent="1"/>
    </xf>
    <xf numFmtId="176" fontId="86" fillId="0" borderId="0" xfId="52" applyNumberFormat="1" applyFont="1" applyFill="1" applyBorder="1" applyAlignment="1">
      <alignment horizontal="right" vertical="center" indent="1"/>
    </xf>
    <xf numFmtId="17" fontId="20" fillId="0" borderId="4" xfId="4" applyNumberFormat="1" applyFont="1" applyFill="1" applyBorder="1" applyAlignment="1">
      <alignment horizontal="left" vertical="center" wrapText="1" indent="1"/>
    </xf>
    <xf numFmtId="0" fontId="13" fillId="0" borderId="0" xfId="1" applyFont="1" applyAlignment="1">
      <alignment vertical="center"/>
    </xf>
    <xf numFmtId="0" fontId="5" fillId="0" borderId="0" xfId="1" applyFont="1"/>
    <xf numFmtId="0" fontId="6" fillId="0" borderId="0" xfId="1" applyFont="1" applyAlignment="1">
      <alignment vertical="top" wrapText="1"/>
    </xf>
    <xf numFmtId="0" fontId="6" fillId="0" borderId="0" xfId="1" applyFont="1" applyAlignment="1">
      <alignment vertical="top"/>
    </xf>
    <xf numFmtId="0" fontId="11" fillId="0" borderId="0" xfId="1" applyFont="1" applyAlignment="1">
      <alignment vertical="top" wrapText="1"/>
    </xf>
    <xf numFmtId="0" fontId="20" fillId="0" borderId="0" xfId="1" applyFont="1" applyAlignment="1">
      <alignment vertical="top" wrapText="1"/>
    </xf>
    <xf numFmtId="0" fontId="5" fillId="0" borderId="0" xfId="1" applyFont="1" applyAlignment="1">
      <alignment vertical="top"/>
    </xf>
    <xf numFmtId="0" fontId="1" fillId="0" borderId="0" xfId="1" applyFont="1" applyAlignment="1">
      <alignment vertical="top" wrapText="1"/>
    </xf>
    <xf numFmtId="0" fontId="2" fillId="0" borderId="0" xfId="1" applyFont="1" applyAlignment="1">
      <alignment vertical="top" wrapText="1"/>
    </xf>
    <xf numFmtId="0" fontId="11" fillId="0" borderId="0" xfId="1" applyFont="1" applyAlignment="1">
      <alignment vertical="top"/>
    </xf>
    <xf numFmtId="0" fontId="0" fillId="0" borderId="0" xfId="0" applyAlignment="1"/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0" fillId="0" borderId="0" xfId="0" applyAlignment="1">
      <alignment vertical="top" wrapText="1"/>
    </xf>
    <xf numFmtId="0" fontId="10" fillId="0" borderId="0" xfId="1" applyFont="1" applyAlignment="1">
      <alignment vertical="top" wrapText="1"/>
    </xf>
    <xf numFmtId="0" fontId="40" fillId="0" borderId="0" xfId="4" applyFont="1"/>
    <xf numFmtId="0" fontId="20" fillId="0" borderId="0" xfId="4" applyFont="1" applyFill="1" applyAlignment="1">
      <alignment horizontal="left" vertical="top" wrapText="1"/>
    </xf>
    <xf numFmtId="0" fontId="1" fillId="0" borderId="0" xfId="4" applyFont="1" applyFill="1" applyAlignment="1">
      <alignment horizontal="left" vertical="center" wrapText="1"/>
    </xf>
    <xf numFmtId="0" fontId="37" fillId="0" borderId="1" xfId="4" applyFont="1" applyFill="1" applyBorder="1" applyAlignment="1">
      <alignment horizontal="left" vertical="center" wrapText="1"/>
    </xf>
    <xf numFmtId="0" fontId="37" fillId="0" borderId="0" xfId="4" applyFont="1" applyFill="1" applyBorder="1" applyAlignment="1">
      <alignment horizontal="left" vertical="center" wrapText="1"/>
    </xf>
    <xf numFmtId="0" fontId="83" fillId="0" borderId="1" xfId="0" applyFont="1" applyBorder="1" applyAlignment="1">
      <alignment horizontal="left" vertical="center" wrapText="1"/>
    </xf>
    <xf numFmtId="0" fontId="9" fillId="0" borderId="15" xfId="4" applyFont="1" applyFill="1" applyBorder="1" applyAlignment="1" applyProtection="1">
      <alignment horizontal="center" vertical="center"/>
    </xf>
    <xf numFmtId="0" fontId="9" fillId="0" borderId="26" xfId="4" applyFont="1" applyFill="1" applyBorder="1" applyAlignment="1" applyProtection="1">
      <alignment horizontal="center" vertical="center"/>
    </xf>
    <xf numFmtId="0" fontId="9" fillId="0" borderId="14" xfId="4" applyFont="1" applyFill="1" applyBorder="1" applyAlignment="1" applyProtection="1">
      <alignment horizontal="center" vertical="center"/>
    </xf>
    <xf numFmtId="0" fontId="9" fillId="0" borderId="11" xfId="4" applyFont="1" applyFill="1" applyBorder="1" applyAlignment="1" applyProtection="1">
      <alignment horizontal="center" vertical="center"/>
    </xf>
    <xf numFmtId="0" fontId="9" fillId="0" borderId="10" xfId="4" applyFont="1" applyFill="1" applyBorder="1" applyAlignment="1" applyProtection="1">
      <alignment horizontal="center" vertical="center"/>
    </xf>
    <xf numFmtId="0" fontId="9" fillId="0" borderId="12" xfId="4" applyFont="1" applyFill="1" applyBorder="1" applyAlignment="1" applyProtection="1">
      <alignment horizontal="center" vertical="center"/>
    </xf>
    <xf numFmtId="0" fontId="9" fillId="0" borderId="15" xfId="4" applyFont="1" applyFill="1" applyBorder="1" applyAlignment="1" applyProtection="1">
      <alignment horizontal="center" vertical="top" wrapText="1"/>
    </xf>
    <xf numFmtId="0" fontId="9" fillId="0" borderId="26" xfId="4" applyFont="1" applyFill="1" applyBorder="1" applyAlignment="1" applyProtection="1">
      <alignment horizontal="center" vertical="top" wrapText="1"/>
    </xf>
    <xf numFmtId="0" fontId="9" fillId="0" borderId="14" xfId="4" applyFont="1" applyFill="1" applyBorder="1" applyAlignment="1" applyProtection="1">
      <alignment horizontal="center" vertical="top" wrapText="1"/>
    </xf>
    <xf numFmtId="0" fontId="9" fillId="0" borderId="8" xfId="88" applyFont="1" applyFill="1" applyBorder="1" applyAlignment="1" applyProtection="1">
      <alignment horizontal="center" vertical="top" wrapText="1"/>
    </xf>
    <xf numFmtId="0" fontId="9" fillId="0" borderId="0" xfId="88" applyFont="1" applyFill="1" applyBorder="1" applyAlignment="1" applyProtection="1">
      <alignment horizontal="center" vertical="top" wrapText="1"/>
    </xf>
    <xf numFmtId="0" fontId="1" fillId="3" borderId="0" xfId="1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81" fillId="3" borderId="26" xfId="12" applyFont="1" applyFill="1" applyBorder="1" applyAlignment="1">
      <alignment horizontal="left" vertical="center"/>
    </xf>
    <xf numFmtId="0" fontId="117" fillId="0" borderId="0" xfId="90" applyFont="1" applyFill="1" applyBorder="1" applyAlignment="1" applyProtection="1">
      <alignment horizontal="left"/>
      <protection hidden="1"/>
    </xf>
    <xf numFmtId="0" fontId="117" fillId="0" borderId="72" xfId="90" applyFont="1" applyFill="1" applyBorder="1" applyAlignment="1" applyProtection="1">
      <alignment horizontal="left"/>
      <protection hidden="1"/>
    </xf>
    <xf numFmtId="0" fontId="117" fillId="0" borderId="71" xfId="90" applyFont="1" applyFill="1" applyBorder="1" applyAlignment="1" applyProtection="1">
      <alignment horizontal="left"/>
      <protection hidden="1"/>
    </xf>
    <xf numFmtId="0" fontId="117" fillId="0" borderId="37" xfId="90" applyFont="1" applyFill="1" applyBorder="1" applyAlignment="1" applyProtection="1">
      <alignment horizontal="left"/>
      <protection hidden="1"/>
    </xf>
    <xf numFmtId="0" fontId="9" fillId="0" borderId="49" xfId="90" applyFont="1" applyFill="1" applyBorder="1" applyAlignment="1" applyProtection="1">
      <alignment horizontal="center" vertical="center" wrapText="1"/>
      <protection hidden="1"/>
    </xf>
    <xf numFmtId="0" fontId="9" fillId="0" borderId="69" xfId="90" applyFont="1" applyFill="1" applyBorder="1" applyAlignment="1" applyProtection="1">
      <alignment horizontal="center" vertical="center" wrapText="1"/>
      <protection hidden="1"/>
    </xf>
    <xf numFmtId="0" fontId="117" fillId="0" borderId="29" xfId="90" applyFont="1" applyFill="1" applyBorder="1" applyAlignment="1" applyProtection="1">
      <alignment horizontal="left"/>
      <protection hidden="1"/>
    </xf>
    <xf numFmtId="0" fontId="9" fillId="0" borderId="70" xfId="90" applyFont="1" applyFill="1" applyBorder="1" applyAlignment="1" applyProtection="1">
      <alignment horizontal="center" vertical="center" wrapText="1"/>
      <protection hidden="1"/>
    </xf>
    <xf numFmtId="3" fontId="118" fillId="0" borderId="0" xfId="90" applyNumberFormat="1" applyFont="1" applyFill="1" applyBorder="1" applyAlignment="1" applyProtection="1">
      <alignment horizontal="left" vertical="center"/>
      <protection hidden="1"/>
    </xf>
    <xf numFmtId="3" fontId="118" fillId="0" borderId="33" xfId="90" applyNumberFormat="1" applyFont="1" applyFill="1" applyBorder="1" applyAlignment="1" applyProtection="1">
      <alignment horizontal="left" vertical="center"/>
      <protection hidden="1"/>
    </xf>
    <xf numFmtId="0" fontId="117" fillId="0" borderId="56" xfId="90" applyFont="1" applyFill="1" applyBorder="1" applyAlignment="1" applyProtection="1">
      <alignment horizontal="left"/>
      <protection hidden="1"/>
    </xf>
    <xf numFmtId="0" fontId="117" fillId="0" borderId="55" xfId="90" applyFont="1" applyFill="1" applyBorder="1" applyAlignment="1" applyProtection="1">
      <alignment horizontal="left"/>
      <protection hidden="1"/>
    </xf>
    <xf numFmtId="0" fontId="117" fillId="0" borderId="0" xfId="90" applyFont="1" applyFill="1" applyBorder="1" applyAlignment="1" applyProtection="1">
      <alignment horizontal="left" vertical="top"/>
      <protection hidden="1"/>
    </xf>
    <xf numFmtId="0" fontId="117" fillId="0" borderId="79" xfId="90" applyFont="1" applyFill="1" applyBorder="1" applyAlignment="1" applyProtection="1">
      <alignment horizontal="left"/>
      <protection hidden="1"/>
    </xf>
    <xf numFmtId="0" fontId="117" fillId="0" borderId="78" xfId="90" applyFont="1" applyFill="1" applyBorder="1" applyAlignment="1" applyProtection="1">
      <alignment horizontal="left"/>
      <protection hidden="1"/>
    </xf>
    <xf numFmtId="0" fontId="117" fillId="0" borderId="86" xfId="90" applyFont="1" applyFill="1" applyBorder="1" applyAlignment="1" applyProtection="1">
      <alignment horizontal="left"/>
      <protection hidden="1"/>
    </xf>
    <xf numFmtId="0" fontId="117" fillId="0" borderId="85" xfId="90" applyFont="1" applyFill="1" applyBorder="1" applyAlignment="1" applyProtection="1">
      <alignment horizontal="left"/>
      <protection hidden="1"/>
    </xf>
    <xf numFmtId="0" fontId="9" fillId="0" borderId="84" xfId="90" applyFont="1" applyFill="1" applyBorder="1" applyAlignment="1" applyProtection="1">
      <alignment horizontal="center" vertical="center" wrapText="1"/>
      <protection hidden="1"/>
    </xf>
    <xf numFmtId="0" fontId="9" fillId="0" borderId="83" xfId="90" applyFont="1" applyFill="1" applyBorder="1" applyAlignment="1" applyProtection="1">
      <alignment horizontal="center" vertical="center" wrapText="1"/>
      <protection hidden="1"/>
    </xf>
    <xf numFmtId="0" fontId="145" fillId="0" borderId="0" xfId="90" applyFont="1" applyFill="1" applyBorder="1" applyAlignment="1" applyProtection="1">
      <alignment horizontal="left"/>
      <protection hidden="1"/>
    </xf>
    <xf numFmtId="0" fontId="145" fillId="0" borderId="29" xfId="90" applyFont="1" applyFill="1" applyBorder="1" applyAlignment="1" applyProtection="1">
      <alignment horizontal="left"/>
      <protection hidden="1"/>
    </xf>
    <xf numFmtId="0" fontId="117" fillId="0" borderId="93" xfId="90" applyFont="1" applyFill="1" applyBorder="1" applyAlignment="1" applyProtection="1">
      <alignment horizontal="left"/>
      <protection hidden="1"/>
    </xf>
    <xf numFmtId="0" fontId="117" fillId="0" borderId="92" xfId="90" applyFont="1" applyFill="1" applyBorder="1" applyAlignment="1" applyProtection="1">
      <alignment horizontal="left"/>
      <protection hidden="1"/>
    </xf>
    <xf numFmtId="0" fontId="9" fillId="0" borderId="89" xfId="90" applyFont="1" applyFill="1" applyBorder="1" applyAlignment="1" applyProtection="1">
      <alignment horizontal="center" vertical="center" wrapText="1"/>
      <protection hidden="1"/>
    </xf>
    <xf numFmtId="0" fontId="139" fillId="0" borderId="0" xfId="90" applyFont="1" applyFill="1" applyBorder="1" applyAlignment="1" applyProtection="1">
      <alignment horizontal="left"/>
      <protection hidden="1"/>
    </xf>
    <xf numFmtId="0" fontId="117" fillId="0" borderId="101" xfId="90" applyFont="1" applyFill="1" applyBorder="1" applyAlignment="1" applyProtection="1">
      <alignment horizontal="left"/>
      <protection hidden="1"/>
    </xf>
    <xf numFmtId="0" fontId="117" fillId="0" borderId="100" xfId="90" applyFont="1" applyFill="1" applyBorder="1" applyAlignment="1" applyProtection="1">
      <alignment horizontal="left"/>
      <protection hidden="1"/>
    </xf>
    <xf numFmtId="0" fontId="117" fillId="0" borderId="49" xfId="90" applyFont="1" applyFill="1" applyBorder="1" applyAlignment="1" applyProtection="1">
      <alignment horizontal="left"/>
      <protection hidden="1"/>
    </xf>
    <xf numFmtId="0" fontId="117" fillId="0" borderId="107" xfId="90" applyFont="1" applyFill="1" applyBorder="1" applyAlignment="1" applyProtection="1">
      <alignment horizontal="left"/>
      <protection hidden="1"/>
    </xf>
    <xf numFmtId="0" fontId="117" fillId="0" borderId="106" xfId="90" applyFont="1" applyFill="1" applyBorder="1" applyAlignment="1" applyProtection="1">
      <alignment horizontal="left"/>
      <protection hidden="1"/>
    </xf>
    <xf numFmtId="0" fontId="117" fillId="0" borderId="116" xfId="90" applyFont="1" applyFill="1" applyBorder="1" applyAlignment="1" applyProtection="1">
      <alignment horizontal="left"/>
      <protection hidden="1"/>
    </xf>
    <xf numFmtId="0" fontId="117" fillId="0" borderId="115" xfId="90" applyFont="1" applyFill="1" applyBorder="1" applyAlignment="1" applyProtection="1">
      <alignment horizontal="left"/>
      <protection hidden="1"/>
    </xf>
    <xf numFmtId="0" fontId="117" fillId="0" borderId="123" xfId="90" applyFont="1" applyFill="1" applyBorder="1" applyAlignment="1" applyProtection="1">
      <alignment horizontal="left"/>
      <protection hidden="1"/>
    </xf>
    <xf numFmtId="0" fontId="117" fillId="0" borderId="122" xfId="90" applyFont="1" applyFill="1" applyBorder="1" applyAlignment="1" applyProtection="1">
      <alignment horizontal="left"/>
      <protection hidden="1"/>
    </xf>
    <xf numFmtId="0" fontId="9" fillId="0" borderId="117" xfId="90" applyFont="1" applyFill="1" applyBorder="1" applyAlignment="1" applyProtection="1">
      <alignment horizontal="center" wrapText="1"/>
      <protection hidden="1"/>
    </xf>
    <xf numFmtId="0" fontId="67" fillId="0" borderId="0" xfId="72" applyFont="1" applyFill="1" applyBorder="1" applyAlignment="1">
      <alignment vertical="top" wrapText="1" readingOrder="1"/>
    </xf>
    <xf numFmtId="0" fontId="144" fillId="0" borderId="0" xfId="72" applyFont="1" applyBorder="1" applyAlignment="1">
      <alignment vertical="top" wrapText="1" readingOrder="1"/>
    </xf>
    <xf numFmtId="0" fontId="9" fillId="0" borderId="125" xfId="72" applyFont="1" applyFill="1" applyBorder="1" applyAlignment="1">
      <alignment horizontal="left" vertical="center" wrapText="1" readingOrder="1"/>
    </xf>
    <xf numFmtId="0" fontId="9" fillId="0" borderId="124" xfId="72" applyFont="1" applyFill="1" applyBorder="1" applyAlignment="1">
      <alignment horizontal="left" vertical="center" wrapText="1" readingOrder="1"/>
    </xf>
    <xf numFmtId="0" fontId="67" fillId="0" borderId="0" xfId="72" applyFont="1" applyFill="1" applyBorder="1" applyAlignment="1">
      <alignment vertical="center" wrapText="1" readingOrder="1"/>
    </xf>
    <xf numFmtId="0" fontId="66" fillId="0" borderId="0" xfId="72" applyFont="1" applyBorder="1" applyAlignment="1">
      <alignment vertical="top" wrapText="1"/>
    </xf>
    <xf numFmtId="0" fontId="117" fillId="0" borderId="42" xfId="90" applyFont="1" applyFill="1" applyBorder="1" applyAlignment="1" applyProtection="1">
      <alignment horizontal="left"/>
      <protection hidden="1"/>
    </xf>
    <xf numFmtId="0" fontId="33" fillId="0" borderId="0" xfId="72" applyFont="1" applyFill="1" applyBorder="1" applyAlignment="1" applyProtection="1">
      <alignment horizontal="left"/>
      <protection hidden="1"/>
    </xf>
    <xf numFmtId="0" fontId="117" fillId="0" borderId="141" xfId="90" applyFont="1" applyFill="1" applyBorder="1" applyAlignment="1" applyProtection="1">
      <alignment horizontal="left"/>
      <protection hidden="1"/>
    </xf>
    <xf numFmtId="0" fontId="117" fillId="0" borderId="140" xfId="90" applyFont="1" applyFill="1" applyBorder="1" applyAlignment="1" applyProtection="1">
      <alignment horizontal="left"/>
      <protection hidden="1"/>
    </xf>
    <xf numFmtId="0" fontId="56" fillId="0" borderId="60" xfId="33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3" fontId="8" fillId="0" borderId="31" xfId="0" applyNumberFormat="1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7" xfId="0" applyBorder="1" applyAlignment="1">
      <alignment horizontal="center"/>
    </xf>
    <xf numFmtId="3" fontId="13" fillId="0" borderId="0" xfId="33" applyNumberFormat="1" applyFont="1" applyAlignment="1"/>
    <xf numFmtId="3" fontId="32" fillId="0" borderId="0" xfId="33" applyNumberFormat="1" applyFont="1" applyAlignment="1">
      <alignment horizontal="center" wrapText="1"/>
    </xf>
    <xf numFmtId="3" fontId="3" fillId="0" borderId="20" xfId="33" applyNumberFormat="1" applyBorder="1" applyAlignment="1">
      <alignment horizontal="center"/>
    </xf>
    <xf numFmtId="3" fontId="32" fillId="0" borderId="0" xfId="33" applyNumberFormat="1" applyFont="1" applyAlignment="1">
      <alignment horizontal="right" wrapText="1"/>
    </xf>
    <xf numFmtId="3" fontId="3" fillId="0" borderId="20" xfId="33" applyNumberFormat="1" applyBorder="1" applyAlignment="1">
      <alignment horizontal="right"/>
    </xf>
    <xf numFmtId="3" fontId="32" fillId="0" borderId="0" xfId="33" applyNumberFormat="1" applyFont="1" applyFill="1" applyAlignment="1">
      <alignment horizontal="right" wrapText="1"/>
    </xf>
    <xf numFmtId="3" fontId="3" fillId="0" borderId="20" xfId="33" applyNumberFormat="1" applyBorder="1" applyAlignment="1">
      <alignment horizontal="right" wrapText="1"/>
    </xf>
    <xf numFmtId="3" fontId="0" fillId="0" borderId="20" xfId="0" applyNumberFormat="1" applyBorder="1" applyAlignment="1">
      <alignment horizontal="right" wrapText="1"/>
    </xf>
    <xf numFmtId="3" fontId="0" fillId="0" borderId="20" xfId="0" applyNumberFormat="1" applyBorder="1" applyAlignment="1">
      <alignment horizontal="center"/>
    </xf>
    <xf numFmtId="3" fontId="0" fillId="0" borderId="20" xfId="0" applyNumberFormat="1" applyBorder="1" applyAlignment="1">
      <alignment horizontal="right"/>
    </xf>
    <xf numFmtId="3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59" fillId="0" borderId="10" xfId="0" applyFont="1" applyBorder="1" applyAlignment="1">
      <alignment horizontal="center" vertical="center" wrapText="1"/>
    </xf>
    <xf numFmtId="0" fontId="109" fillId="0" borderId="10" xfId="0" applyFont="1" applyFill="1" applyBorder="1" applyAlignment="1">
      <alignment horizontal="center" vertical="center" wrapText="1"/>
    </xf>
    <xf numFmtId="0" fontId="1" fillId="0" borderId="10" xfId="95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34" applyFont="1" applyFill="1" applyAlignment="1">
      <alignment horizontal="right" wrapText="1"/>
    </xf>
    <xf numFmtId="0" fontId="0" fillId="0" borderId="0" xfId="0" applyAlignment="1">
      <alignment horizontal="right" wrapText="1"/>
    </xf>
    <xf numFmtId="0" fontId="1" fillId="0" borderId="0" xfId="95" applyFont="1" applyAlignment="1">
      <alignment horizontal="left" vertical="center" wrapText="1" indent="1"/>
    </xf>
    <xf numFmtId="0" fontId="20" fillId="2" borderId="0" xfId="95" applyFont="1" applyFill="1" applyAlignment="1">
      <alignment horizontal="left" vertical="center" wrapText="1" indent="1"/>
    </xf>
    <xf numFmtId="0" fontId="6" fillId="3" borderId="26" xfId="5" applyFont="1" applyFill="1" applyBorder="1" applyAlignment="1">
      <alignment horizontal="left"/>
    </xf>
    <xf numFmtId="0" fontId="6" fillId="3" borderId="0" xfId="13" applyFont="1" applyFill="1" applyBorder="1" applyAlignment="1">
      <alignment horizontal="left" vertical="center"/>
    </xf>
    <xf numFmtId="0" fontId="9" fillId="2" borderId="10" xfId="13" applyFont="1" applyFill="1" applyBorder="1" applyAlignment="1">
      <alignment horizontal="left" vertical="center"/>
    </xf>
    <xf numFmtId="0" fontId="9" fillId="3" borderId="0" xfId="41" applyFont="1" applyFill="1" applyBorder="1" applyAlignment="1">
      <alignment horizontal="left" vertical="center"/>
    </xf>
    <xf numFmtId="0" fontId="6" fillId="2" borderId="26" xfId="13" applyFont="1" applyFill="1" applyBorder="1" applyAlignment="1">
      <alignment horizontal="left" vertical="center"/>
    </xf>
    <xf numFmtId="3" fontId="6" fillId="2" borderId="10" xfId="13" applyNumberFormat="1" applyFont="1" applyFill="1" applyBorder="1" applyAlignment="1">
      <alignment horizontal="left" vertical="center"/>
    </xf>
    <xf numFmtId="0" fontId="6" fillId="2" borderId="0" xfId="13" applyFont="1" applyFill="1" applyBorder="1" applyAlignment="1">
      <alignment horizontal="left" vertical="center"/>
    </xf>
    <xf numFmtId="3" fontId="6" fillId="3" borderId="0" xfId="13" applyNumberFormat="1" applyFont="1" applyFill="1" applyBorder="1" applyAlignment="1">
      <alignment horizontal="left" vertical="center"/>
    </xf>
    <xf numFmtId="0" fontId="9" fillId="2" borderId="26" xfId="13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0" fontId="6" fillId="3" borderId="26" xfId="13" applyFont="1" applyFill="1" applyBorder="1" applyAlignment="1">
      <alignment horizontal="left" vertical="center"/>
    </xf>
    <xf numFmtId="16" fontId="40" fillId="3" borderId="0" xfId="13" quotePrefix="1" applyNumberFormat="1" applyFont="1" applyFill="1" applyBorder="1" applyAlignment="1">
      <alignment horizontal="center" vertical="center"/>
    </xf>
    <xf numFmtId="0" fontId="6" fillId="3" borderId="0" xfId="13" applyFont="1" applyFill="1" applyBorder="1" applyAlignment="1">
      <alignment horizontal="left"/>
    </xf>
    <xf numFmtId="16" fontId="40" fillId="3" borderId="10" xfId="13" quotePrefix="1" applyNumberFormat="1" applyFont="1" applyFill="1" applyBorder="1" applyAlignment="1">
      <alignment horizontal="center" vertical="center"/>
    </xf>
    <xf numFmtId="0" fontId="9" fillId="2" borderId="0" xfId="13" applyFont="1" applyFill="1" applyBorder="1" applyAlignment="1">
      <alignment horizontal="left" vertical="center"/>
    </xf>
    <xf numFmtId="0" fontId="67" fillId="3" borderId="0" xfId="13" quotePrefix="1" applyFont="1" applyFill="1" applyBorder="1" applyAlignment="1">
      <alignment horizontal="left" vertical="center"/>
    </xf>
    <xf numFmtId="0" fontId="67" fillId="3" borderId="0" xfId="13" applyFont="1" applyFill="1" applyBorder="1" applyAlignment="1">
      <alignment horizontal="left" vertical="center"/>
    </xf>
    <xf numFmtId="0" fontId="6" fillId="3" borderId="26" xfId="13" applyFont="1" applyFill="1" applyBorder="1" applyAlignment="1">
      <alignment horizontal="left"/>
    </xf>
    <xf numFmtId="0" fontId="40" fillId="3" borderId="10" xfId="13" applyFont="1" applyFill="1" applyBorder="1" applyAlignment="1">
      <alignment horizontal="center" vertical="center"/>
    </xf>
    <xf numFmtId="0" fontId="6" fillId="3" borderId="0" xfId="13" quotePrefix="1" applyFont="1" applyFill="1" applyBorder="1" applyAlignment="1">
      <alignment horizontal="left" vertical="center" indent="1"/>
    </xf>
    <xf numFmtId="0" fontId="6" fillId="3" borderId="0" xfId="13" applyFont="1" applyFill="1" applyBorder="1" applyAlignment="1">
      <alignment horizontal="left" vertical="center" indent="1"/>
    </xf>
    <xf numFmtId="16" fontId="143" fillId="3" borderId="26" xfId="13" quotePrefix="1" applyNumberFormat="1" applyFont="1" applyFill="1" applyBorder="1" applyAlignment="1">
      <alignment horizontal="center" vertical="center"/>
    </xf>
    <xf numFmtId="0" fontId="6" fillId="3" borderId="0" xfId="5" applyFont="1" applyFill="1" applyBorder="1" applyAlignment="1">
      <alignment horizontal="left" vertical="center" wrapText="1" indent="1"/>
    </xf>
    <xf numFmtId="0" fontId="6" fillId="3" borderId="3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0" fontId="9" fillId="3" borderId="0" xfId="5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Border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0" fontId="6" fillId="3" borderId="26" xfId="0" applyFont="1" applyFill="1" applyBorder="1" applyAlignment="1">
      <alignment horizontal="right" wrapText="1"/>
    </xf>
    <xf numFmtId="0" fontId="0" fillId="3" borderId="20" xfId="0" applyFill="1" applyBorder="1" applyAlignment="1">
      <alignment horizontal="right" wrapText="1"/>
    </xf>
    <xf numFmtId="0" fontId="22" fillId="3" borderId="0" xfId="5" applyFont="1" applyFill="1" applyBorder="1" applyAlignment="1" applyProtection="1">
      <alignment horizontal="center" wrapText="1"/>
      <protection locked="0"/>
    </xf>
    <xf numFmtId="0" fontId="22" fillId="3" borderId="3" xfId="5" applyFont="1" applyFill="1" applyBorder="1" applyAlignment="1" applyProtection="1">
      <alignment horizontal="center" wrapText="1"/>
      <protection locked="0"/>
    </xf>
    <xf numFmtId="0" fontId="16" fillId="3" borderId="24" xfId="5" applyFont="1" applyFill="1" applyBorder="1" applyAlignment="1">
      <alignment horizontal="center"/>
    </xf>
    <xf numFmtId="0" fontId="22" fillId="3" borderId="0" xfId="5" applyFont="1" applyFill="1" applyBorder="1" applyAlignment="1">
      <alignment horizontal="center" wrapText="1"/>
    </xf>
    <xf numFmtId="0" fontId="22" fillId="3" borderId="3" xfId="5" applyFont="1" applyFill="1" applyBorder="1" applyAlignment="1">
      <alignment horizontal="center" wrapText="1"/>
    </xf>
    <xf numFmtId="0" fontId="13" fillId="3" borderId="0" xfId="0" applyFont="1" applyFill="1" applyBorder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 wrapText="1"/>
    </xf>
    <xf numFmtId="0" fontId="33" fillId="3" borderId="26" xfId="5" applyFont="1" applyFill="1" applyBorder="1" applyAlignment="1">
      <alignment horizontal="left" vertical="top" wrapText="1"/>
    </xf>
    <xf numFmtId="0" fontId="22" fillId="3" borderId="24" xfId="5" applyFont="1" applyFill="1" applyBorder="1" applyAlignment="1">
      <alignment horizontal="center"/>
    </xf>
    <xf numFmtId="0" fontId="33" fillId="3" borderId="26" xfId="5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1" fillId="0" borderId="10" xfId="0" applyNumberFormat="1" applyFont="1" applyBorder="1" applyAlignment="1">
      <alignment horizontal="center" wrapText="1"/>
    </xf>
    <xf numFmtId="0" fontId="1" fillId="0" borderId="0" xfId="27" applyFont="1" applyAlignment="1">
      <alignment horizontal="center" vertical="center" wrapText="1"/>
    </xf>
    <xf numFmtId="0" fontId="20" fillId="0" borderId="3" xfId="61" applyFont="1" applyFill="1" applyBorder="1"/>
    <xf numFmtId="0" fontId="20" fillId="3" borderId="3" xfId="61" applyFont="1" applyFill="1" applyBorder="1"/>
    <xf numFmtId="0" fontId="5" fillId="0" borderId="0" xfId="42" applyFont="1" applyAlignment="1">
      <alignment horizontal="left" vertical="top" wrapText="1"/>
    </xf>
    <xf numFmtId="0" fontId="3" fillId="0" borderId="0" xfId="42" applyAlignment="1">
      <alignment horizontal="left" vertical="top" wrapText="1"/>
    </xf>
    <xf numFmtId="3" fontId="6" fillId="0" borderId="0" xfId="0" applyNumberFormat="1" applyFont="1" applyFill="1" applyBorder="1" applyAlignment="1" applyProtection="1">
      <alignment horizontal="right" wrapText="1"/>
      <protection locked="0"/>
    </xf>
    <xf numFmtId="3" fontId="6" fillId="0" borderId="0" xfId="0" applyNumberFormat="1" applyFont="1" applyFill="1" applyBorder="1" applyAlignment="1" applyProtection="1">
      <alignment horizontal="right" vertical="center" wrapText="1" readingOrder="1"/>
      <protection locked="0"/>
    </xf>
    <xf numFmtId="165" fontId="6" fillId="0" borderId="0" xfId="68" applyNumberFormat="1" applyFont="1" applyFill="1" applyBorder="1" applyAlignment="1" applyProtection="1">
      <alignment horizontal="right" vertical="center" wrapText="1" readingOrder="1"/>
      <protection locked="0"/>
    </xf>
    <xf numFmtId="165" fontId="1" fillId="0" borderId="0" xfId="68" applyNumberFormat="1" applyFont="1" applyFill="1" applyAlignment="1" applyProtection="1">
      <alignment horizontal="right" vertical="center" readingOrder="1"/>
      <protection locked="0"/>
    </xf>
    <xf numFmtId="165" fontId="1" fillId="0" borderId="0" xfId="0" applyNumberFormat="1" applyFont="1" applyFill="1" applyProtection="1">
      <protection locked="0"/>
    </xf>
  </cellXfs>
  <cellStyles count="96">
    <cellStyle name="=C:\WINNT35\SYSTEM32\COMMAND.COM" xfId="77" xr:uid="{00000000-0005-0000-0000-000000000000}"/>
    <cellStyle name="=C:\WINNT35\SYSTEM32\COMMAND.COM 10" xfId="63" xr:uid="{00000000-0005-0000-0000-000001000000}"/>
    <cellStyle name="=C:\WINNT35\SYSTEM32\COMMAND.COM 10 3" xfId="12" xr:uid="{00000000-0005-0000-0000-000002000000}"/>
    <cellStyle name="=C:\WINNT35\SYSTEM32\COMMAND.COM 12" xfId="13" xr:uid="{00000000-0005-0000-0000-000003000000}"/>
    <cellStyle name="=C:\WINNT35\SYSTEM32\COMMAND.COM 13" xfId="14" xr:uid="{00000000-0005-0000-0000-000004000000}"/>
    <cellStyle name="=C:\WINNT35\SYSTEM32\COMMAND.COM 2 2" xfId="5" xr:uid="{00000000-0005-0000-0000-000005000000}"/>
    <cellStyle name="=C:\WINNT35\SYSTEM32\COMMAND.COM 2 2 3 2" xfId="64" xr:uid="{00000000-0005-0000-0000-000006000000}"/>
    <cellStyle name="=C:\WINNT35\SYSTEM32\COMMAND.COM 2 2 4" xfId="46" xr:uid="{00000000-0005-0000-0000-000007000000}"/>
    <cellStyle name="=C:\WINNT35\SYSTEM32\COMMAND.COM 3 5" xfId="57" xr:uid="{00000000-0005-0000-0000-000008000000}"/>
    <cellStyle name="=C:\WINNT35\SYSTEM32\COMMAND.COM 9" xfId="45" xr:uid="{00000000-0005-0000-0000-000009000000}"/>
    <cellStyle name="Comma 2" xfId="50" xr:uid="{00000000-0005-0000-0000-00000A000000}"/>
    <cellStyle name="Comma 2 7 9 2" xfId="49" xr:uid="{00000000-0005-0000-0000-00000B000000}"/>
    <cellStyle name="Comma 3" xfId="73" xr:uid="{00000000-0005-0000-0000-00000C000000}"/>
    <cellStyle name="Comma 3 5" xfId="76" xr:uid="{00000000-0005-0000-0000-00000D000000}"/>
    <cellStyle name="Comma 4" xfId="85" xr:uid="{00000000-0005-0000-0000-00000E000000}"/>
    <cellStyle name="Comma 4 2 2" xfId="25" xr:uid="{00000000-0005-0000-0000-00000F000000}"/>
    <cellStyle name="Comma 5 2" xfId="52" xr:uid="{00000000-0005-0000-0000-000010000000}"/>
    <cellStyle name="Heading 1 2 2 2" xfId="54" xr:uid="{00000000-0005-0000-0000-000011000000}"/>
    <cellStyle name="Heading 2 2 2 2" xfId="55" xr:uid="{00000000-0005-0000-0000-000012000000}"/>
    <cellStyle name="HeadingTable" xfId="58" xr:uid="{00000000-0005-0000-0000-000013000000}"/>
    <cellStyle name="HeadingTable 2" xfId="70" xr:uid="{00000000-0005-0000-0000-000014000000}"/>
    <cellStyle name="Hyperlink" xfId="62" xr:uid="{00000000-0005-0000-0000-000015000000}"/>
    <cellStyle name="Normal" xfId="0" builtinId="0"/>
    <cellStyle name="Normal 10 10" xfId="42" xr:uid="{00000000-0005-0000-0000-000017000000}"/>
    <cellStyle name="Normal 10 10 2 3" xfId="61" xr:uid="{00000000-0005-0000-0000-000018000000}"/>
    <cellStyle name="Normal 10 10 3 2" xfId="60" xr:uid="{00000000-0005-0000-0000-000019000000}"/>
    <cellStyle name="Normal 10 2 4 3" xfId="4" xr:uid="{00000000-0005-0000-0000-00001A000000}"/>
    <cellStyle name="Normal 11 2 2" xfId="19" xr:uid="{00000000-0005-0000-0000-00001B000000}"/>
    <cellStyle name="Normal 11 2 3" xfId="17" xr:uid="{00000000-0005-0000-0000-00001C000000}"/>
    <cellStyle name="Normal 12" xfId="43" xr:uid="{00000000-0005-0000-0000-00001D000000}"/>
    <cellStyle name="Normal 13 3 3" xfId="40" xr:uid="{00000000-0005-0000-0000-00001E000000}"/>
    <cellStyle name="Normal 14 3 2" xfId="11" xr:uid="{00000000-0005-0000-0000-00001F000000}"/>
    <cellStyle name="Normal 15" xfId="29" xr:uid="{00000000-0005-0000-0000-000020000000}"/>
    <cellStyle name="Normal 15 2" xfId="32" xr:uid="{00000000-0005-0000-0000-000021000000}"/>
    <cellStyle name="Normal 18 2" xfId="27" xr:uid="{00000000-0005-0000-0000-000022000000}"/>
    <cellStyle name="Normal 18 3" xfId="51" xr:uid="{00000000-0005-0000-0000-000023000000}"/>
    <cellStyle name="Normal 2" xfId="1" xr:uid="{00000000-0005-0000-0000-000024000000}"/>
    <cellStyle name="Normal 2 10 2" xfId="87" xr:uid="{B1384D27-0378-426A-BFD1-C54BE9BBBBFC}"/>
    <cellStyle name="Normal 2 10 3" xfId="26" xr:uid="{00000000-0005-0000-0000-000025000000}"/>
    <cellStyle name="Normal 2 100" xfId="65" xr:uid="{00000000-0005-0000-0000-000026000000}"/>
    <cellStyle name="Normal 2 100 6" xfId="48" xr:uid="{00000000-0005-0000-0000-000027000000}"/>
    <cellStyle name="Normal 2 100 6 3" xfId="7" xr:uid="{00000000-0005-0000-0000-000028000000}"/>
    <cellStyle name="Normal 2 2" xfId="82" xr:uid="{00000000-0005-0000-0000-000029000000}"/>
    <cellStyle name="Normal 2 2 4 2" xfId="53" xr:uid="{00000000-0005-0000-0000-00002A000000}"/>
    <cellStyle name="Normal 2 3" xfId="84" xr:uid="{00000000-0005-0000-0000-00002B000000}"/>
    <cellStyle name="Normal 2 3 6" xfId="34" xr:uid="{00000000-0005-0000-0000-00002C000000}"/>
    <cellStyle name="Normal 2 4" xfId="78" xr:uid="{00000000-0005-0000-0000-00002D000000}"/>
    <cellStyle name="Normal 2 6 2" xfId="95" xr:uid="{6292115F-03E5-4D1A-8856-96008B153F48}"/>
    <cellStyle name="Normal 2 6 6" xfId="33" xr:uid="{00000000-0005-0000-0000-00002E000000}"/>
    <cellStyle name="Normal 2 9" xfId="67" xr:uid="{00000000-0005-0000-0000-00002F000000}"/>
    <cellStyle name="Normal 2 9 2" xfId="10" xr:uid="{00000000-0005-0000-0000-000030000000}"/>
    <cellStyle name="Normal 22" xfId="44" xr:uid="{00000000-0005-0000-0000-000031000000}"/>
    <cellStyle name="Normal 23" xfId="37" xr:uid="{00000000-0005-0000-0000-000032000000}"/>
    <cellStyle name="Normal 3" xfId="2" xr:uid="{00000000-0005-0000-0000-000033000000}"/>
    <cellStyle name="Normal 3 2" xfId="75" xr:uid="{00000000-0005-0000-0000-000034000000}"/>
    <cellStyle name="Normal 3 2 2" xfId="88" xr:uid="{347F706D-CDCD-4323-B712-C37993BD9A5D}"/>
    <cellStyle name="Normal 3 3" xfId="79" xr:uid="{00000000-0005-0000-0000-000035000000}"/>
    <cellStyle name="Normal 4" xfId="72" xr:uid="{00000000-0005-0000-0000-000036000000}"/>
    <cellStyle name="Normal 4 2" xfId="80" xr:uid="{00000000-0005-0000-0000-000037000000}"/>
    <cellStyle name="Normal 47 6" xfId="15" xr:uid="{00000000-0005-0000-0000-000038000000}"/>
    <cellStyle name="Normal 5" xfId="81" xr:uid="{00000000-0005-0000-0000-000039000000}"/>
    <cellStyle name="Normal 5 2 2" xfId="20" xr:uid="{00000000-0005-0000-0000-00003A000000}"/>
    <cellStyle name="Normal 50 6" xfId="41" xr:uid="{00000000-0005-0000-0000-00003B000000}"/>
    <cellStyle name="Normal 531" xfId="86" xr:uid="{3F1F463D-EF1E-4E26-8B21-0CEEB15BE9CD}"/>
    <cellStyle name="Normal 540" xfId="16" xr:uid="{00000000-0005-0000-0000-00003C000000}"/>
    <cellStyle name="Normal 6" xfId="83" xr:uid="{00000000-0005-0000-0000-00003D000000}"/>
    <cellStyle name="Normal 8 2 2" xfId="30" xr:uid="{00000000-0005-0000-0000-00003E000000}"/>
    <cellStyle name="Normal 8 3 2" xfId="31" xr:uid="{00000000-0005-0000-0000-00003F000000}"/>
    <cellStyle name="Normal 9 2 2" xfId="21" xr:uid="{00000000-0005-0000-0000-000040000000}"/>
    <cellStyle name="Normal 9 3 2" xfId="23" xr:uid="{00000000-0005-0000-0000-000041000000}"/>
    <cellStyle name="Normal_Q1 Interim report" xfId="8" xr:uid="{00000000-0005-0000-0000-000042000000}"/>
    <cellStyle name="Normal_Q1 Interim report 2" xfId="90" xr:uid="{8046899F-28F6-4CB9-A9B7-1BBBDE6197FC}"/>
    <cellStyle name="Normal_Q1 Interim report 3" xfId="92" xr:uid="{7B624D4A-0B06-4F1B-840A-3FBF6A3C1C41}"/>
    <cellStyle name="Normal_Unibank" xfId="36" xr:uid="{00000000-0005-0000-0000-000044000000}"/>
    <cellStyle name="Normal_Unibank 2 2" xfId="38" xr:uid="{00000000-0005-0000-0000-000045000000}"/>
    <cellStyle name="optionalExposure" xfId="56" xr:uid="{00000000-0005-0000-0000-000046000000}"/>
    <cellStyle name="optionalExposure 2" xfId="69" xr:uid="{00000000-0005-0000-0000-000047000000}"/>
    <cellStyle name="Percent" xfId="68" builtinId="5"/>
    <cellStyle name="Percent 10 2" xfId="28" xr:uid="{00000000-0005-0000-0000-000049000000}"/>
    <cellStyle name="Percent 10 3" xfId="59" xr:uid="{00000000-0005-0000-0000-00004A000000}"/>
    <cellStyle name="Percent 13" xfId="47" xr:uid="{00000000-0005-0000-0000-00004B000000}"/>
    <cellStyle name="Percent 2" xfId="3" xr:uid="{00000000-0005-0000-0000-00004C000000}"/>
    <cellStyle name="Percent 2 2" xfId="89" xr:uid="{3C5729AA-2AAE-441C-8A11-BE81094CA190}"/>
    <cellStyle name="Percent 2 2 6" xfId="35" xr:uid="{00000000-0005-0000-0000-00004D000000}"/>
    <cellStyle name="Percent 2 2 7" xfId="9" xr:uid="{00000000-0005-0000-0000-00004E000000}"/>
    <cellStyle name="Percent 2 3" xfId="39" xr:uid="{00000000-0005-0000-0000-00004F000000}"/>
    <cellStyle name="Percent 2 3 2" xfId="74" xr:uid="{00000000-0005-0000-0000-000050000000}"/>
    <cellStyle name="Percent 3" xfId="94" xr:uid="{0EEC73A8-6978-4C07-9F5D-9E64C440F739}"/>
    <cellStyle name="Percent 3 11" xfId="66" xr:uid="{00000000-0005-0000-0000-000051000000}"/>
    <cellStyle name="Percent 5" xfId="91" xr:uid="{29D1F0A5-9F47-4A78-BD4B-155D1717DCD8}"/>
    <cellStyle name="Percent 7 2 2" xfId="22" xr:uid="{00000000-0005-0000-0000-000052000000}"/>
    <cellStyle name="Percent 7 3 2" xfId="24" xr:uid="{00000000-0005-0000-0000-000053000000}"/>
    <cellStyle name="Percent 8 2 4 3" xfId="6" xr:uid="{00000000-0005-0000-0000-000054000000}"/>
    <cellStyle name="Percent 9 2 3" xfId="18" xr:uid="{00000000-0005-0000-0000-000055000000}"/>
    <cellStyle name="Procent" xfId="93" xr:uid="{071151F7-B41C-4DDD-9C75-6764AB811F69}"/>
    <cellStyle name="Tusental 3" xfId="71" xr:uid="{00000000-0005-0000-0000-000056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33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78.xml"/><Relationship Id="rId154" Type="http://schemas.openxmlformats.org/officeDocument/2006/relationships/externalLink" Target="externalLinks/externalLink94.xml"/><Relationship Id="rId159" Type="http://schemas.openxmlformats.org/officeDocument/2006/relationships/externalLink" Target="externalLinks/externalLink9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68.xml"/><Relationship Id="rId144" Type="http://schemas.openxmlformats.org/officeDocument/2006/relationships/externalLink" Target="externalLinks/externalLink84.xml"/><Relationship Id="rId149" Type="http://schemas.openxmlformats.org/officeDocument/2006/relationships/externalLink" Target="externalLinks/externalLink8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0.xml"/><Relationship Id="rId95" Type="http://schemas.openxmlformats.org/officeDocument/2006/relationships/externalLink" Target="externalLinks/externalLink35.xml"/><Relationship Id="rId160" Type="http://schemas.openxmlformats.org/officeDocument/2006/relationships/externalLink" Target="externalLinks/externalLink100.xml"/><Relationship Id="rId16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113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58.xml"/><Relationship Id="rId134" Type="http://schemas.openxmlformats.org/officeDocument/2006/relationships/externalLink" Target="externalLinks/externalLink74.xml"/><Relationship Id="rId139" Type="http://schemas.openxmlformats.org/officeDocument/2006/relationships/externalLink" Target="externalLinks/externalLink79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150" Type="http://schemas.openxmlformats.org/officeDocument/2006/relationships/externalLink" Target="externalLinks/externalLink90.xml"/><Relationship Id="rId155" Type="http://schemas.openxmlformats.org/officeDocument/2006/relationships/externalLink" Target="externalLinks/externalLink9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24" Type="http://schemas.openxmlformats.org/officeDocument/2006/relationships/externalLink" Target="externalLinks/externalLink64.xml"/><Relationship Id="rId129" Type="http://schemas.openxmlformats.org/officeDocument/2006/relationships/externalLink" Target="externalLinks/externalLink69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40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85.xml"/><Relationship Id="rId161" Type="http://schemas.openxmlformats.org/officeDocument/2006/relationships/externalLink" Target="externalLinks/externalLink101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127" Type="http://schemas.openxmlformats.org/officeDocument/2006/relationships/externalLink" Target="externalLinks/externalLink6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130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75.xml"/><Relationship Id="rId143" Type="http://schemas.openxmlformats.org/officeDocument/2006/relationships/externalLink" Target="externalLinks/externalLink83.xml"/><Relationship Id="rId148" Type="http://schemas.openxmlformats.org/officeDocument/2006/relationships/externalLink" Target="externalLinks/externalLink88.xml"/><Relationship Id="rId151" Type="http://schemas.openxmlformats.org/officeDocument/2006/relationships/externalLink" Target="externalLinks/externalLink91.xml"/><Relationship Id="rId156" Type="http://schemas.openxmlformats.org/officeDocument/2006/relationships/externalLink" Target="externalLinks/externalLink96.xml"/><Relationship Id="rId16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externalLink" Target="externalLinks/externalLink65.xml"/><Relationship Id="rId141" Type="http://schemas.openxmlformats.org/officeDocument/2006/relationships/externalLink" Target="externalLinks/externalLink81.xml"/><Relationship Id="rId146" Type="http://schemas.openxmlformats.org/officeDocument/2006/relationships/externalLink" Target="externalLinks/externalLink8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162" Type="http://schemas.openxmlformats.org/officeDocument/2006/relationships/externalLink" Target="externalLinks/externalLink10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131" Type="http://schemas.openxmlformats.org/officeDocument/2006/relationships/externalLink" Target="externalLinks/externalLink71.xml"/><Relationship Id="rId136" Type="http://schemas.openxmlformats.org/officeDocument/2006/relationships/externalLink" Target="externalLinks/externalLink76.xml"/><Relationship Id="rId157" Type="http://schemas.openxmlformats.org/officeDocument/2006/relationships/externalLink" Target="externalLinks/externalLink97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Relationship Id="rId152" Type="http://schemas.openxmlformats.org/officeDocument/2006/relationships/externalLink" Target="externalLinks/externalLink9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26" Type="http://schemas.openxmlformats.org/officeDocument/2006/relationships/externalLink" Target="externalLinks/externalLink66.xml"/><Relationship Id="rId147" Type="http://schemas.openxmlformats.org/officeDocument/2006/relationships/externalLink" Target="externalLinks/externalLink8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142" Type="http://schemas.openxmlformats.org/officeDocument/2006/relationships/externalLink" Target="externalLinks/externalLink82.xml"/><Relationship Id="rId163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7.xml"/><Relationship Id="rId116" Type="http://schemas.openxmlformats.org/officeDocument/2006/relationships/externalLink" Target="externalLinks/externalLink56.xml"/><Relationship Id="rId137" Type="http://schemas.openxmlformats.org/officeDocument/2006/relationships/externalLink" Target="externalLinks/externalLink77.xml"/><Relationship Id="rId158" Type="http://schemas.openxmlformats.org/officeDocument/2006/relationships/externalLink" Target="externalLinks/externalLink9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111" Type="http://schemas.openxmlformats.org/officeDocument/2006/relationships/externalLink" Target="externalLinks/externalLink51.xml"/><Relationship Id="rId132" Type="http://schemas.openxmlformats.org/officeDocument/2006/relationships/externalLink" Target="externalLinks/externalLink72.xml"/><Relationship Id="rId153" Type="http://schemas.openxmlformats.org/officeDocument/2006/relationships/externalLink" Target="externalLinks/externalLink9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'Lending by sector '!$B$3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'Lending by sector '!$A$4:$A$33</c:f>
              <c:strCache>
                <c:ptCount val="30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  <c:pt idx="29">
                  <c:v>Q3/19</c:v>
                </c:pt>
              </c:strCache>
            </c:strRef>
          </c:cat>
          <c:val>
            <c:numRef>
              <c:f>'Lending by sector '!$B$4:$B$33</c:f>
              <c:numCache>
                <c:formatCode>#,##0</c:formatCode>
                <c:ptCount val="30"/>
                <c:pt idx="0">
                  <c:v>163.23129678221503</c:v>
                </c:pt>
                <c:pt idx="1">
                  <c:v>161.69990097086827</c:v>
                </c:pt>
                <c:pt idx="2">
                  <c:v>156.6537698477475</c:v>
                </c:pt>
                <c:pt idx="3">
                  <c:v>156.2834633369655</c:v>
                </c:pt>
                <c:pt idx="4">
                  <c:v>148.51430618343645</c:v>
                </c:pt>
                <c:pt idx="5">
                  <c:v>146.94835276476152</c:v>
                </c:pt>
                <c:pt idx="6">
                  <c:v>143.91675807308684</c:v>
                </c:pt>
                <c:pt idx="7">
                  <c:v>145.8449991209188</c:v>
                </c:pt>
                <c:pt idx="8">
                  <c:v>144.47634833432065</c:v>
                </c:pt>
                <c:pt idx="9">
                  <c:v>147.57353661104349</c:v>
                </c:pt>
                <c:pt idx="10">
                  <c:v>143.78151748039048</c:v>
                </c:pt>
                <c:pt idx="11">
                  <c:v>149.96778900026283</c:v>
                </c:pt>
                <c:pt idx="12">
                  <c:v>147.4377713990113</c:v>
                </c:pt>
                <c:pt idx="13">
                  <c:v>146.06525389121373</c:v>
                </c:pt>
                <c:pt idx="14">
                  <c:v>145.26866887731182</c:v>
                </c:pt>
                <c:pt idx="15">
                  <c:v>143.54878025743486</c:v>
                </c:pt>
                <c:pt idx="16">
                  <c:v>143.11938331443403</c:v>
                </c:pt>
                <c:pt idx="17">
                  <c:v>135.61674948061395</c:v>
                </c:pt>
                <c:pt idx="18">
                  <c:v>133.78792034895963</c:v>
                </c:pt>
                <c:pt idx="19">
                  <c:v>135.07618043344465</c:v>
                </c:pt>
                <c:pt idx="20">
                  <c:v>133.25030835000001</c:v>
                </c:pt>
                <c:pt idx="21">
                  <c:v>132.10629931</c:v>
                </c:pt>
                <c:pt idx="22">
                  <c:v>130.71611482</c:v>
                </c:pt>
                <c:pt idx="23">
                  <c:v>128.66556386532065</c:v>
                </c:pt>
                <c:pt idx="24">
                  <c:v>131.41827084452999</c:v>
                </c:pt>
                <c:pt idx="25">
                  <c:v>131.27306471083998</c:v>
                </c:pt>
                <c:pt idx="26">
                  <c:v>130.71686340611998</c:v>
                </c:pt>
                <c:pt idx="27">
                  <c:v>133.02087509371998</c:v>
                </c:pt>
                <c:pt idx="28">
                  <c:v>132.29207485412002</c:v>
                </c:pt>
                <c:pt idx="29">
                  <c:v>131.46601130350001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2-45E6-B3F7-FF287900DFB9}"/>
            </c:ext>
          </c:extLst>
        </c:ser>
        <c:ser>
          <c:idx val="1"/>
          <c:order val="1"/>
          <c:tx>
            <c:strRef>
              <c:f>'Lending by sector 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'Lending by sector '!$A$4:$A$33</c:f>
              <c:strCache>
                <c:ptCount val="30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  <c:pt idx="29">
                  <c:v>Q3/19</c:v>
                </c:pt>
              </c:strCache>
            </c:strRef>
          </c:cat>
          <c:val>
            <c:numRef>
              <c:f>'Lending by sector '!$C$4:$C$33</c:f>
              <c:numCache>
                <c:formatCode>#,##0</c:formatCode>
                <c:ptCount val="30"/>
                <c:pt idx="0">
                  <c:v>125.24847772693984</c:v>
                </c:pt>
                <c:pt idx="1">
                  <c:v>128.68626234642511</c:v>
                </c:pt>
                <c:pt idx="2">
                  <c:v>129.49763772222454</c:v>
                </c:pt>
                <c:pt idx="3">
                  <c:v>130.10628407790463</c:v>
                </c:pt>
                <c:pt idx="4">
                  <c:v>123.72123018196838</c:v>
                </c:pt>
                <c:pt idx="5">
                  <c:v>125.25674454968396</c:v>
                </c:pt>
                <c:pt idx="6">
                  <c:v>125.02745958712059</c:v>
                </c:pt>
                <c:pt idx="7">
                  <c:v>126.24797089955871</c:v>
                </c:pt>
                <c:pt idx="8">
                  <c:v>126.55514614383659</c:v>
                </c:pt>
                <c:pt idx="9">
                  <c:v>128.83688928318716</c:v>
                </c:pt>
                <c:pt idx="10">
                  <c:v>125.93057882087889</c:v>
                </c:pt>
                <c:pt idx="11">
                  <c:v>128.65738900530326</c:v>
                </c:pt>
                <c:pt idx="12">
                  <c:v>130.47011111911166</c:v>
                </c:pt>
                <c:pt idx="13">
                  <c:v>126.9985850881984</c:v>
                </c:pt>
                <c:pt idx="14">
                  <c:v>130.23153946655165</c:v>
                </c:pt>
                <c:pt idx="15">
                  <c:v>132.96892137290143</c:v>
                </c:pt>
                <c:pt idx="16">
                  <c:v>134.01874400475666</c:v>
                </c:pt>
                <c:pt idx="17">
                  <c:v>132.48569096348319</c:v>
                </c:pt>
                <c:pt idx="18">
                  <c:v>133.34060692153113</c:v>
                </c:pt>
                <c:pt idx="19">
                  <c:v>134.11164067245306</c:v>
                </c:pt>
                <c:pt idx="20">
                  <c:v>133.68191683000001</c:v>
                </c:pt>
                <c:pt idx="21">
                  <c:v>134.73789069999998</c:v>
                </c:pt>
                <c:pt idx="22">
                  <c:v>132.47711695999999</c:v>
                </c:pt>
                <c:pt idx="23">
                  <c:v>130.53787481307941</c:v>
                </c:pt>
                <c:pt idx="24">
                  <c:v>131.35802387119</c:v>
                </c:pt>
                <c:pt idx="25">
                  <c:v>132.44742941606</c:v>
                </c:pt>
                <c:pt idx="26">
                  <c:v>132.22709210359002</c:v>
                </c:pt>
                <c:pt idx="27">
                  <c:v>136.75894464826001</c:v>
                </c:pt>
                <c:pt idx="28">
                  <c:v>138.62279978706002</c:v>
                </c:pt>
                <c:pt idx="29">
                  <c:v>139.02455834269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2-45E6-B3F7-FF287900DFB9}"/>
            </c:ext>
          </c:extLst>
        </c:ser>
        <c:ser>
          <c:idx val="2"/>
          <c:order val="2"/>
          <c:tx>
            <c:strRef>
              <c:f>'Lending by sector 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'Lending by sector '!$A$4:$A$33</c:f>
              <c:strCache>
                <c:ptCount val="30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  <c:pt idx="29">
                  <c:v>Q3/19</c:v>
                </c:pt>
              </c:strCache>
            </c:strRef>
          </c:cat>
          <c:val>
            <c:numRef>
              <c:f>'Lending by sector '!$D$4:$D$33</c:f>
              <c:numCache>
                <c:formatCode>#,##0</c:formatCode>
                <c:ptCount val="30"/>
                <c:pt idx="0">
                  <c:v>29.577674897748835</c:v>
                </c:pt>
                <c:pt idx="1">
                  <c:v>29.458624442830896</c:v>
                </c:pt>
                <c:pt idx="2">
                  <c:v>29.333187588430388</c:v>
                </c:pt>
                <c:pt idx="3">
                  <c:v>29.163547548182979</c:v>
                </c:pt>
                <c:pt idx="4">
                  <c:v>28.438548370072898</c:v>
                </c:pt>
                <c:pt idx="5">
                  <c:v>28.865797581079057</c:v>
                </c:pt>
                <c:pt idx="6">
                  <c:v>27.984664025552863</c:v>
                </c:pt>
                <c:pt idx="7">
                  <c:v>27.723349685720713</c:v>
                </c:pt>
                <c:pt idx="8">
                  <c:v>28.298320649334574</c:v>
                </c:pt>
                <c:pt idx="9">
                  <c:v>28.479810828424014</c:v>
                </c:pt>
                <c:pt idx="10">
                  <c:v>28.054300524751163</c:v>
                </c:pt>
                <c:pt idx="11">
                  <c:v>27.858975156928746</c:v>
                </c:pt>
                <c:pt idx="12">
                  <c:v>28.114068988630052</c:v>
                </c:pt>
                <c:pt idx="13">
                  <c:v>27.996236766816811</c:v>
                </c:pt>
                <c:pt idx="14">
                  <c:v>27.918527235066406</c:v>
                </c:pt>
                <c:pt idx="15">
                  <c:v>27.623518554289621</c:v>
                </c:pt>
                <c:pt idx="16">
                  <c:v>27.698421928278758</c:v>
                </c:pt>
                <c:pt idx="17">
                  <c:v>27.486039897345165</c:v>
                </c:pt>
                <c:pt idx="18">
                  <c:v>27.758609970098743</c:v>
                </c:pt>
                <c:pt idx="19">
                  <c:v>26.83039318024306</c:v>
                </c:pt>
                <c:pt idx="20">
                  <c:v>27.125147330000004</c:v>
                </c:pt>
                <c:pt idx="21">
                  <c:v>26.504089159999999</c:v>
                </c:pt>
                <c:pt idx="22">
                  <c:v>26.107472380000001</c:v>
                </c:pt>
                <c:pt idx="23">
                  <c:v>25.460851736530003</c:v>
                </c:pt>
                <c:pt idx="24">
                  <c:v>24.950549271480003</c:v>
                </c:pt>
                <c:pt idx="25">
                  <c:v>24.950549271480003</c:v>
                </c:pt>
                <c:pt idx="26">
                  <c:v>24.802066212379998</c:v>
                </c:pt>
                <c:pt idx="27">
                  <c:v>25.804378080700001</c:v>
                </c:pt>
                <c:pt idx="28">
                  <c:v>25.858794211409997</c:v>
                </c:pt>
                <c:pt idx="29">
                  <c:v>25.683108422520018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2-45E6-B3F7-FF287900DFB9}"/>
            </c:ext>
          </c:extLst>
        </c:ser>
        <c:ser>
          <c:idx val="3"/>
          <c:order val="3"/>
          <c:tx>
            <c:strRef>
              <c:f>'Lending by sector '!$E$3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'Lending by sector '!$A$4:$A$33</c:f>
              <c:strCache>
                <c:ptCount val="30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  <c:pt idx="29">
                  <c:v>Q3/19</c:v>
                </c:pt>
              </c:strCache>
            </c:strRef>
          </c:cat>
          <c:val>
            <c:numRef>
              <c:f>'Lending by sector '!$E$4:$E$33</c:f>
              <c:numCache>
                <c:formatCode>#,##0</c:formatCode>
                <c:ptCount val="30"/>
                <c:pt idx="0">
                  <c:v>27.392963000000002</c:v>
                </c:pt>
                <c:pt idx="1">
                  <c:v>28.644242999999999</c:v>
                </c:pt>
                <c:pt idx="2">
                  <c:v>26.120191234181998</c:v>
                </c:pt>
                <c:pt idx="3">
                  <c:v>34.408369</c:v>
                </c:pt>
                <c:pt idx="4">
                  <c:v>35.276477103234292</c:v>
                </c:pt>
                <c:pt idx="5">
                  <c:v>36.870469811562451</c:v>
                </c:pt>
                <c:pt idx="6">
                  <c:v>39.713667999999998</c:v>
                </c:pt>
                <c:pt idx="7">
                  <c:v>40.809472</c:v>
                </c:pt>
                <c:pt idx="8">
                  <c:v>42.563318000000002</c:v>
                </c:pt>
                <c:pt idx="9">
                  <c:v>49.320723000000001</c:v>
                </c:pt>
                <c:pt idx="10">
                  <c:v>44.508420000000001</c:v>
                </c:pt>
                <c:pt idx="11">
                  <c:v>46.231977000000001</c:v>
                </c:pt>
                <c:pt idx="12">
                  <c:v>46.945017</c:v>
                </c:pt>
                <c:pt idx="13">
                  <c:v>43.784286000000002</c:v>
                </c:pt>
                <c:pt idx="14">
                  <c:v>32.27364</c:v>
                </c:pt>
                <c:pt idx="15">
                  <c:v>33.897911000000001</c:v>
                </c:pt>
                <c:pt idx="16">
                  <c:v>35.677188999999998</c:v>
                </c:pt>
                <c:pt idx="17">
                  <c:v>26.457393</c:v>
                </c:pt>
                <c:pt idx="18">
                  <c:v>19.175809999999998</c:v>
                </c:pt>
                <c:pt idx="19">
                  <c:v>20.850673</c:v>
                </c:pt>
                <c:pt idx="20">
                  <c:v>16.772660999999999</c:v>
                </c:pt>
                <c:pt idx="21">
                  <c:v>17.125460539999999</c:v>
                </c:pt>
                <c:pt idx="22">
                  <c:v>16.291809659999998</c:v>
                </c:pt>
                <c:pt idx="23">
                  <c:v>23.404632350189999</c:v>
                </c:pt>
                <c:pt idx="24">
                  <c:v>22.461380844260002</c:v>
                </c:pt>
                <c:pt idx="25">
                  <c:v>24.833017554239994</c:v>
                </c:pt>
                <c:pt idx="26">
                  <c:v>16.71068194191</c:v>
                </c:pt>
                <c:pt idx="27">
                  <c:v>24.970094079229998</c:v>
                </c:pt>
                <c:pt idx="28">
                  <c:v>23.55544340989</c:v>
                </c:pt>
                <c:pt idx="29">
                  <c:v>28.73909558495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2-45E6-B3F7-FF287900DFB9}"/>
            </c:ext>
          </c:extLst>
        </c:ser>
        <c:ser>
          <c:idx val="4"/>
          <c:order val="4"/>
          <c:tx>
            <c:strRef>
              <c:f>'Lending by sector '!$F$3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'Lending by sector '!$A$4:$A$33</c:f>
              <c:strCache>
                <c:ptCount val="30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  <c:pt idx="29">
                  <c:v>Q3/19</c:v>
                </c:pt>
              </c:strCache>
            </c:strRef>
          </c:cat>
          <c:val>
            <c:numRef>
              <c:f>'Lending by sector '!$F$4:$F$33</c:f>
              <c:numCache>
                <c:formatCode>#,##0</c:formatCode>
                <c:ptCount val="30"/>
                <c:pt idx="0">
                  <c:v>4.8560721863327165</c:v>
                </c:pt>
                <c:pt idx="1">
                  <c:v>4.6589802195096697</c:v>
                </c:pt>
                <c:pt idx="2">
                  <c:v>4.6460146762524905</c:v>
                </c:pt>
                <c:pt idx="3">
                  <c:v>5.2285524686082461</c:v>
                </c:pt>
                <c:pt idx="4">
                  <c:v>4.4032512500009391</c:v>
                </c:pt>
                <c:pt idx="5">
                  <c:v>5.3070232710134295</c:v>
                </c:pt>
                <c:pt idx="6">
                  <c:v>5.8087598866655625</c:v>
                </c:pt>
                <c:pt idx="7">
                  <c:v>5.7585031195677034</c:v>
                </c:pt>
                <c:pt idx="8">
                  <c:v>5.1830472331914477</c:v>
                </c:pt>
                <c:pt idx="9">
                  <c:v>5.6045786241039321</c:v>
                </c:pt>
                <c:pt idx="10">
                  <c:v>5.8102083389784189</c:v>
                </c:pt>
                <c:pt idx="11">
                  <c:v>5.0043545969021421</c:v>
                </c:pt>
                <c:pt idx="12">
                  <c:v>4.6131314929684928</c:v>
                </c:pt>
                <c:pt idx="13">
                  <c:v>4.4923882541233704</c:v>
                </c:pt>
                <c:pt idx="14">
                  <c:v>5.2279537354331422</c:v>
                </c:pt>
                <c:pt idx="15">
                  <c:v>4.6919572459078207</c:v>
                </c:pt>
                <c:pt idx="16">
                  <c:v>4.0664614572116209</c:v>
                </c:pt>
                <c:pt idx="17">
                  <c:v>3.6180076210775991</c:v>
                </c:pt>
                <c:pt idx="18">
                  <c:v>3.6259217990662438</c:v>
                </c:pt>
                <c:pt idx="19">
                  <c:v>3.1832180624085882</c:v>
                </c:pt>
                <c:pt idx="20">
                  <c:v>3.8497697500000005</c:v>
                </c:pt>
                <c:pt idx="21">
                  <c:v>3.2340501000000001</c:v>
                </c:pt>
                <c:pt idx="22">
                  <c:v>4.5654386300000001</c:v>
                </c:pt>
                <c:pt idx="23">
                  <c:v>2.8566860193800001</c:v>
                </c:pt>
                <c:pt idx="24">
                  <c:v>4.4071998853100007</c:v>
                </c:pt>
                <c:pt idx="25">
                  <c:v>2.9903571472699997</c:v>
                </c:pt>
                <c:pt idx="26">
                  <c:v>3.8477111596099998</c:v>
                </c:pt>
                <c:pt idx="27">
                  <c:v>5.0225599682499995</c:v>
                </c:pt>
                <c:pt idx="28">
                  <c:v>3.4543747490999999</c:v>
                </c:pt>
                <c:pt idx="29">
                  <c:v>3.35556679901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92-45E6-B3F7-FF287900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8093664"/>
        <c:axId val="798092680"/>
      </c:barChart>
      <c:catAx>
        <c:axId val="7980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2680"/>
        <c:crosses val="autoZero"/>
        <c:auto val="1"/>
        <c:lblAlgn val="ctr"/>
        <c:lblOffset val="100"/>
        <c:noMultiLvlLbl val="0"/>
      </c:catAx>
      <c:valAx>
        <c:axId val="798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D5-4AD6-A001-C64F318F65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D5-4AD6-A001-C64F318F65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D5-4AD6-A001-C64F318F65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D5-4AD6-A001-C64F318F65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D5-4AD6-A001-C64F318F65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D5-4AD6-A001-C64F318F65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D5-4AD6-A001-C64F318F65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D5-4AD6-A001-C64F318F65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D5-4AD6-A001-C64F318F65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DD5-4AD6-A001-C64F318F65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DD5-4AD6-A001-C64F318F65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FDD5-4AD6-A001-C64F318F65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FDD5-4AD6-A001-C64F318F65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FDD5-4AD6-A001-C64F318F6534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D5-4AD6-A001-C64F318F6534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5-4AD6-A001-C64F318F6534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5-4AD6-A001-C64F318F6534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5-4AD6-A001-C64F318F6534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5-4AD6-A001-C64F318F6534}"/>
                </c:ext>
              </c:extLst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5-4AD6-A001-C64F318F6534}"/>
                </c:ext>
              </c:extLst>
            </c:dLbl>
            <c:dLbl>
              <c:idx val="6"/>
              <c:layout>
                <c:manualLayout>
                  <c:x val="3.8858365410547296E-2"/>
                  <c:y val="6.158557807260879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5-4AD6-A001-C64F318F6534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5-4AD6-A001-C64F318F6534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5-4AD6-A001-C64F318F6534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5-4AD6-A001-C64F318F6534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5-4AD6-A001-C64F318F6534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5-4AD6-A001-C64F318F6534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5-4AD6-A001-C64F318F6534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5-4AD6-A001-C64F318F65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oil and oil servic '!$A$21:$A$34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'Shipping oil and oil servic '!$B$21:$B$34</c:f>
              <c:numCache>
                <c:formatCode>0%</c:formatCode>
                <c:ptCount val="14"/>
                <c:pt idx="0">
                  <c:v>0.23433603844243533</c:v>
                </c:pt>
                <c:pt idx="1">
                  <c:v>0.12458088609976829</c:v>
                </c:pt>
                <c:pt idx="2">
                  <c:v>0.17054565005674882</c:v>
                </c:pt>
                <c:pt idx="3">
                  <c:v>3.2347362664764789E-2</c:v>
                </c:pt>
                <c:pt idx="4">
                  <c:v>1.3431194477006763E-2</c:v>
                </c:pt>
                <c:pt idx="5">
                  <c:v>6.2194877774909806E-2</c:v>
                </c:pt>
                <c:pt idx="6">
                  <c:v>3.9105489927178834E-3</c:v>
                </c:pt>
                <c:pt idx="7">
                  <c:v>9.9488896433684929E-2</c:v>
                </c:pt>
                <c:pt idx="8">
                  <c:v>6.7945170795804311E-2</c:v>
                </c:pt>
                <c:pt idx="9">
                  <c:v>2.4120461462405589E-2</c:v>
                </c:pt>
                <c:pt idx="10">
                  <c:v>3.4735758909795897E-2</c:v>
                </c:pt>
                <c:pt idx="11">
                  <c:v>3.8080156694750296E-2</c:v>
                </c:pt>
                <c:pt idx="12">
                  <c:v>2.7597352499907864E-2</c:v>
                </c:pt>
                <c:pt idx="13">
                  <c:v>6.6685644695299431E-2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D5-4AD6-A001-C64F318F6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981800766283524"/>
          <c:y val="0.17603767560664113"/>
          <c:w val="0.67630906768837806"/>
          <c:h val="0.67630906768837806"/>
        </c:manualLayout>
      </c:layout>
      <c:pieChart>
        <c:varyColors val="1"/>
        <c:ser>
          <c:idx val="0"/>
          <c:order val="0"/>
          <c:tx>
            <c:v>EURbn</c:v>
          </c:tx>
          <c:spPr>
            <a:solidFill>
              <a:srgbClr val="CCCC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F3D-4DA0-8078-AD110A78DC77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3D-4DA0-8078-AD110A78DC77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3D-4DA0-8078-AD110A78DC77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3D-4DA0-8078-AD110A78DC77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3D-4DA0-8078-AD110A78DC77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3D-4DA0-8078-AD110A78DC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AF3D-4DA0-8078-AD110A78DC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baseline="0">
                    <a:solidFill>
                      <a:sysClr val="windowText" lastClr="000000"/>
                    </a:solidFill>
                  </a:defRPr>
                </a:pPr>
                <a:endParaRPr lang="sv-SE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ECP</c:v>
              </c:pt>
              <c:pt idx="1">
                <c:v>London CD</c:v>
              </c:pt>
              <c:pt idx="2">
                <c:v>French CP</c:v>
              </c:pt>
              <c:pt idx="3">
                <c:v>NY CD</c:v>
              </c:pt>
              <c:pt idx="4">
                <c:v>US CP</c:v>
              </c:pt>
            </c:strLit>
          </c:cat>
          <c:val>
            <c:numLit>
              <c:formatCode>General</c:formatCode>
              <c:ptCount val="5"/>
              <c:pt idx="0">
                <c:v>8.8349567784000005</c:v>
              </c:pt>
              <c:pt idx="1">
                <c:v>8.3247041073999988</c:v>
              </c:pt>
              <c:pt idx="2">
                <c:v>0.61499999999999999</c:v>
              </c:pt>
              <c:pt idx="3">
                <c:v>10.091102947800008</c:v>
              </c:pt>
              <c:pt idx="4">
                <c:v>9.5130098505000067</c:v>
              </c:pt>
            </c:numLit>
          </c:val>
          <c:extLst>
            <c:ext xmlns:c16="http://schemas.microsoft.com/office/drawing/2014/chart" uri="{C3380CC4-5D6E-409C-BE32-E72D297353CC}">
              <c16:uniqueId val="{0000000D-AF3D-4DA0-8078-AD110A78D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v-SE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136642867651396E-2"/>
          <c:y val="0.15799877387990083"/>
          <c:w val="0.89490015432098768"/>
          <c:h val="0.7313520572712281"/>
        </c:manualLayout>
      </c:layout>
      <c:lineChart>
        <c:grouping val="standard"/>
        <c:varyColors val="0"/>
        <c:ser>
          <c:idx val="0"/>
          <c:order val="0"/>
          <c:tx>
            <c:v>Weighted average original maturity (days)</c:v>
          </c:tx>
          <c:spPr>
            <a:ln w="25400">
              <a:solidFill>
                <a:srgbClr val="0000A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7"/>
              <c:pt idx="0">
                <c:v>2010</c:v>
              </c:pt>
              <c:pt idx="12">
                <c:v>2011</c:v>
              </c:pt>
              <c:pt idx="24">
                <c:v>2012</c:v>
              </c:pt>
              <c:pt idx="36">
                <c:v>2013</c:v>
              </c:pt>
              <c:pt idx="48">
                <c:v>2014</c:v>
              </c:pt>
              <c:pt idx="60">
                <c:v>2015</c:v>
              </c:pt>
              <c:pt idx="72">
                <c:v>2016</c:v>
              </c:pt>
              <c:pt idx="84">
                <c:v>2017</c:v>
              </c:pt>
              <c:pt idx="96">
                <c:v>2018</c:v>
              </c:pt>
              <c:pt idx="108">
                <c:v>2019</c:v>
              </c:pt>
            </c:numLit>
          </c:cat>
          <c:val>
            <c:numLit>
              <c:formatCode>General</c:formatCode>
              <c:ptCount val="117"/>
              <c:pt idx="0">
                <c:v>106.41190686999036</c:v>
              </c:pt>
              <c:pt idx="1">
                <c:v>99.822595112799263</c:v>
              </c:pt>
              <c:pt idx="2">
                <c:v>98.388043823614993</c:v>
              </c:pt>
              <c:pt idx="3">
                <c:v>100.87338243725036</c:v>
              </c:pt>
              <c:pt idx="4">
                <c:v>101.95754375166415</c:v>
              </c:pt>
              <c:pt idx="5">
                <c:v>104.14357390718112</c:v>
              </c:pt>
              <c:pt idx="6">
                <c:v>111.30713003457844</c:v>
              </c:pt>
              <c:pt idx="7">
                <c:v>113.40318139202274</c:v>
              </c:pt>
              <c:pt idx="8">
                <c:v>110.48178871152371</c:v>
              </c:pt>
              <c:pt idx="9">
                <c:v>106.34123596116908</c:v>
              </c:pt>
              <c:pt idx="10">
                <c:v>104.21169548700347</c:v>
              </c:pt>
              <c:pt idx="11">
                <c:v>108.56434753124208</c:v>
              </c:pt>
              <c:pt idx="12">
                <c:v>111.8400901011004</c:v>
              </c:pt>
              <c:pt idx="13">
                <c:v>109.15457230378756</c:v>
              </c:pt>
              <c:pt idx="14">
                <c:v>107.84947655256434</c:v>
              </c:pt>
              <c:pt idx="15">
                <c:v>105.93170157647626</c:v>
              </c:pt>
              <c:pt idx="16">
                <c:v>111.76499089988886</c:v>
              </c:pt>
              <c:pt idx="17">
                <c:v>111.46898638896121</c:v>
              </c:pt>
              <c:pt idx="18">
                <c:v>107.30415092451028</c:v>
              </c:pt>
              <c:pt idx="19">
                <c:v>111.3607450753813</c:v>
              </c:pt>
              <c:pt idx="20">
                <c:v>116.95486383397616</c:v>
              </c:pt>
              <c:pt idx="21">
                <c:v>116.5770137357985</c:v>
              </c:pt>
              <c:pt idx="22">
                <c:v>114.85340664539986</c:v>
              </c:pt>
              <c:pt idx="23">
                <c:v>113.62027750005464</c:v>
              </c:pt>
              <c:pt idx="24">
                <c:v>118.10150629530781</c:v>
              </c:pt>
              <c:pt idx="25">
                <c:v>127.34581630939407</c:v>
              </c:pt>
              <c:pt idx="26">
                <c:v>130.61430958842971</c:v>
              </c:pt>
              <c:pt idx="27">
                <c:v>139.58579072925309</c:v>
              </c:pt>
              <c:pt idx="28">
                <c:v>133.94515900474482</c:v>
              </c:pt>
              <c:pt idx="29">
                <c:v>125.43943325910983</c:v>
              </c:pt>
              <c:pt idx="30">
                <c:v>134.14308756607522</c:v>
              </c:pt>
              <c:pt idx="31">
                <c:v>137.36112581716696</c:v>
              </c:pt>
              <c:pt idx="32">
                <c:v>144.32714880159125</c:v>
              </c:pt>
              <c:pt idx="33">
                <c:v>145.01234397753359</c:v>
              </c:pt>
              <c:pt idx="34">
                <c:v>152.09213165571941</c:v>
              </c:pt>
              <c:pt idx="35">
                <c:v>154.91695190081251</c:v>
              </c:pt>
              <c:pt idx="36">
                <c:v>157.57282835829119</c:v>
              </c:pt>
              <c:pt idx="37">
                <c:v>155.97336402990624</c:v>
              </c:pt>
              <c:pt idx="38">
                <c:v>155.73221063946588</c:v>
              </c:pt>
              <c:pt idx="39">
                <c:v>155.97905211896554</c:v>
              </c:pt>
              <c:pt idx="40">
                <c:v>151.1751145771442</c:v>
              </c:pt>
              <c:pt idx="41">
                <c:v>147.14516422505503</c:v>
              </c:pt>
              <c:pt idx="42">
                <c:v>140.68957967646585</c:v>
              </c:pt>
              <c:pt idx="43">
                <c:v>139.79144966613796</c:v>
              </c:pt>
              <c:pt idx="44">
                <c:v>137.82845843557865</c:v>
              </c:pt>
              <c:pt idx="45">
                <c:v>142.11996853610322</c:v>
              </c:pt>
              <c:pt idx="46">
                <c:v>143.24369301995839</c:v>
              </c:pt>
              <c:pt idx="47">
                <c:v>145.34437372359992</c:v>
              </c:pt>
              <c:pt idx="48">
                <c:v>140.08010587278125</c:v>
              </c:pt>
              <c:pt idx="49">
                <c:v>139.72203398330055</c:v>
              </c:pt>
              <c:pt idx="50">
                <c:v>135.47258110888316</c:v>
              </c:pt>
              <c:pt idx="51">
                <c:v>143.81352119524601</c:v>
              </c:pt>
              <c:pt idx="52">
                <c:v>147.95302204771085</c:v>
              </c:pt>
              <c:pt idx="53">
                <c:v>150.22860775486825</c:v>
              </c:pt>
              <c:pt idx="54">
                <c:v>149.92538387459393</c:v>
              </c:pt>
              <c:pt idx="55">
                <c:v>152.9610010261047</c:v>
              </c:pt>
              <c:pt idx="56">
                <c:v>165.27564162030433</c:v>
              </c:pt>
              <c:pt idx="57">
                <c:v>168.83656979743571</c:v>
              </c:pt>
              <c:pt idx="58">
                <c:v>171.57585230387457</c:v>
              </c:pt>
              <c:pt idx="59">
                <c:v>175.90344748939808</c:v>
              </c:pt>
              <c:pt idx="60">
                <c:v>178.08059001309903</c:v>
              </c:pt>
              <c:pt idx="61">
                <c:v>179.74898996105046</c:v>
              </c:pt>
              <c:pt idx="62">
                <c:v>176.86926430982183</c:v>
              </c:pt>
              <c:pt idx="63">
                <c:v>175.35277300000001</c:v>
              </c:pt>
              <c:pt idx="64">
                <c:v>169.03457599999999</c:v>
              </c:pt>
              <c:pt idx="65">
                <c:v>170.42862500000001</c:v>
              </c:pt>
              <c:pt idx="66">
                <c:v>168.9</c:v>
              </c:pt>
              <c:pt idx="67">
                <c:v>172.1</c:v>
              </c:pt>
              <c:pt idx="68">
                <c:v>171.4</c:v>
              </c:pt>
              <c:pt idx="69">
                <c:v>166.4</c:v>
              </c:pt>
              <c:pt idx="70">
                <c:v>155</c:v>
              </c:pt>
              <c:pt idx="71">
                <c:v>145.6</c:v>
              </c:pt>
              <c:pt idx="72">
                <c:v>144.72701243170818</c:v>
              </c:pt>
              <c:pt idx="73">
                <c:v>151.56032671962299</c:v>
              </c:pt>
              <c:pt idx="74">
                <c:v>159.89745395793176</c:v>
              </c:pt>
              <c:pt idx="75">
                <c:v>171.487117811047</c:v>
              </c:pt>
              <c:pt idx="76">
                <c:v>176.41351741103125</c:v>
              </c:pt>
              <c:pt idx="77">
                <c:v>182.04339544041986</c:v>
              </c:pt>
              <c:pt idx="78">
                <c:v>183.76374947761306</c:v>
              </c:pt>
              <c:pt idx="79">
                <c:v>183.08942278954657</c:v>
              </c:pt>
              <c:pt idx="80">
                <c:v>182.94184010418027</c:v>
              </c:pt>
              <c:pt idx="81">
                <c:v>193.86156220989503</c:v>
              </c:pt>
              <c:pt idx="82">
                <c:v>184.40146727799038</c:v>
              </c:pt>
              <c:pt idx="83">
                <c:v>182.85563568308822</c:v>
              </c:pt>
              <c:pt idx="84">
                <c:v>174.71462884003066</c:v>
              </c:pt>
              <c:pt idx="85">
                <c:v>171.29832750786215</c:v>
              </c:pt>
              <c:pt idx="86">
                <c:v>171.7985510519425</c:v>
              </c:pt>
              <c:pt idx="87">
                <c:v>163.42383607579652</c:v>
              </c:pt>
              <c:pt idx="88">
                <c:v>155.74842907084039</c:v>
              </c:pt>
              <c:pt idx="89">
                <c:v>142.95821970331778</c:v>
              </c:pt>
              <c:pt idx="90">
                <c:v>142.60111181810481</c:v>
              </c:pt>
              <c:pt idx="91">
                <c:v>140.33276426738391</c:v>
              </c:pt>
              <c:pt idx="92">
                <c:v>138.43152861566202</c:v>
              </c:pt>
              <c:pt idx="93">
                <c:v>142.65958097016593</c:v>
              </c:pt>
              <c:pt idx="94">
                <c:v>143.40008918940543</c:v>
              </c:pt>
              <c:pt idx="95">
                <c:v>145.5514925014204</c:v>
              </c:pt>
              <c:pt idx="96">
                <c:v>148.70967322171603</c:v>
              </c:pt>
              <c:pt idx="97">
                <c:v>155.17517396787201</c:v>
              </c:pt>
              <c:pt idx="98">
                <c:v>160.70164218301176</c:v>
              </c:pt>
              <c:pt idx="99">
                <c:v>163.37237728451151</c:v>
              </c:pt>
              <c:pt idx="100">
                <c:v>156.13060791891357</c:v>
              </c:pt>
              <c:pt idx="101">
                <c:v>157.08703493516691</c:v>
              </c:pt>
              <c:pt idx="102">
                <c:v>170.87238264588936</c:v>
              </c:pt>
              <c:pt idx="103">
                <c:v>180.43898961078816</c:v>
              </c:pt>
              <c:pt idx="104">
                <c:v>188.47023689600303</c:v>
              </c:pt>
              <c:pt idx="105">
                <c:v>198.34710322869688</c:v>
              </c:pt>
              <c:pt idx="106">
                <c:v>189.17821835160154</c:v>
              </c:pt>
              <c:pt idx="107">
                <c:v>183.01089350003943</c:v>
              </c:pt>
              <c:pt idx="108">
                <c:v>175.13486261046404</c:v>
              </c:pt>
              <c:pt idx="109">
                <c:v>167.21184509841754</c:v>
              </c:pt>
              <c:pt idx="110">
                <c:v>160.33338726449162</c:v>
              </c:pt>
              <c:pt idx="111">
                <c:v>160.68742150028953</c:v>
              </c:pt>
              <c:pt idx="112">
                <c:v>168.19159964263724</c:v>
              </c:pt>
              <c:pt idx="113">
                <c:v>171.89089944751919</c:v>
              </c:pt>
              <c:pt idx="114">
                <c:v>185.27929566283805</c:v>
              </c:pt>
              <c:pt idx="115">
                <c:v>189.6589925894186</c:v>
              </c:pt>
              <c:pt idx="116">
                <c:v>188.33146218765631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330-4AF0-B720-83C58E6BF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78400"/>
        <c:axId val="96849920"/>
      </c:lineChart>
      <c:catAx>
        <c:axId val="96278400"/>
        <c:scaling>
          <c:orientation val="minMax"/>
        </c:scaling>
        <c:delete val="0"/>
        <c:axPos val="b"/>
        <c:minorGridlines>
          <c:spPr>
            <a:ln w="0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sv-SE"/>
          </a:p>
        </c:txPr>
        <c:crossAx val="968499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6849920"/>
        <c:scaling>
          <c:orientation val="minMax"/>
          <c:max val="210"/>
          <c:min val="90"/>
        </c:scaling>
        <c:delete val="0"/>
        <c:axPos val="r"/>
        <c:majorGridlines>
          <c:spPr>
            <a:ln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Days</a:t>
                </a:r>
              </a:p>
            </c:rich>
          </c:tx>
          <c:layout>
            <c:manualLayout>
              <c:xMode val="edge"/>
              <c:yMode val="edge"/>
              <c:x val="0.92266404320987649"/>
              <c:y val="2.307953141887552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78400"/>
        <c:crosses val="max"/>
        <c:crossBetween val="midCat"/>
        <c:majorUnit val="2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33136736492433E-2"/>
          <c:y val="0.12881626724763981"/>
          <c:w val="0.88721280864197527"/>
          <c:h val="0.75727805010893245"/>
        </c:manualLayout>
      </c:layout>
      <c:areaChart>
        <c:grouping val="standard"/>
        <c:varyColors val="0"/>
        <c:ser>
          <c:idx val="0"/>
          <c:order val="0"/>
          <c:tx>
            <c:v>Total short issuances (EURm)</c:v>
          </c:tx>
          <c:spPr>
            <a:solidFill>
              <a:srgbClr val="0000A0"/>
            </a:solidFill>
            <a:ln w="25400">
              <a:noFill/>
            </a:ln>
          </c:spPr>
          <c:cat>
            <c:numLit>
              <c:formatCode>General</c:formatCode>
              <c:ptCount val="177"/>
              <c:pt idx="0">
                <c:v>2005</c:v>
              </c:pt>
              <c:pt idx="12">
                <c:v>2006</c:v>
              </c:pt>
              <c:pt idx="24">
                <c:v>2007</c:v>
              </c:pt>
              <c:pt idx="36">
                <c:v>2008</c:v>
              </c:pt>
              <c:pt idx="48">
                <c:v>2009</c:v>
              </c:pt>
              <c:pt idx="60">
                <c:v>2010</c:v>
              </c:pt>
              <c:pt idx="72">
                <c:v>2011</c:v>
              </c:pt>
              <c:pt idx="84">
                <c:v>2012</c:v>
              </c:pt>
              <c:pt idx="96">
                <c:v>2013</c:v>
              </c:pt>
              <c:pt idx="108">
                <c:v>2014</c:v>
              </c:pt>
              <c:pt idx="120">
                <c:v>2015</c:v>
              </c:pt>
              <c:pt idx="132">
                <c:v>2016</c:v>
              </c:pt>
              <c:pt idx="144">
                <c:v>2017</c:v>
              </c:pt>
              <c:pt idx="156">
                <c:v>2018</c:v>
              </c:pt>
              <c:pt idx="168">
                <c:v>2019</c:v>
              </c:pt>
            </c:numLit>
          </c:cat>
          <c:val>
            <c:numLit>
              <c:formatCode>General</c:formatCode>
              <c:ptCount val="177"/>
              <c:pt idx="0">
                <c:v>26076.847813788292</c:v>
              </c:pt>
              <c:pt idx="1">
                <c:v>26282.836726152967</c:v>
              </c:pt>
              <c:pt idx="2">
                <c:v>29055.457301128004</c:v>
              </c:pt>
              <c:pt idx="3">
                <c:v>31304.299876401383</c:v>
              </c:pt>
              <c:pt idx="4">
                <c:v>27953.774082725526</c:v>
              </c:pt>
              <c:pt idx="5">
                <c:v>28841.643487534777</c:v>
              </c:pt>
              <c:pt idx="6">
                <c:v>26170.741289628084</c:v>
              </c:pt>
              <c:pt idx="7">
                <c:v>26399.289374050488</c:v>
              </c:pt>
              <c:pt idx="8">
                <c:v>28216.168667157999</c:v>
              </c:pt>
              <c:pt idx="9">
                <c:v>33269.405452022889</c:v>
              </c:pt>
              <c:pt idx="10">
                <c:v>35810</c:v>
              </c:pt>
              <c:pt idx="11">
                <c:v>34320</c:v>
              </c:pt>
              <c:pt idx="12">
                <c:v>32086</c:v>
              </c:pt>
              <c:pt idx="13">
                <c:v>32551</c:v>
              </c:pt>
              <c:pt idx="14">
                <c:v>34566</c:v>
              </c:pt>
              <c:pt idx="15">
                <c:v>34095</c:v>
              </c:pt>
              <c:pt idx="16">
                <c:v>32380</c:v>
              </c:pt>
              <c:pt idx="17">
                <c:v>33500</c:v>
              </c:pt>
              <c:pt idx="18">
                <c:v>31900</c:v>
              </c:pt>
              <c:pt idx="19">
                <c:v>29500</c:v>
              </c:pt>
              <c:pt idx="20">
                <c:v>26130</c:v>
              </c:pt>
              <c:pt idx="21">
                <c:v>28500</c:v>
              </c:pt>
              <c:pt idx="22">
                <c:v>26500</c:v>
              </c:pt>
              <c:pt idx="23">
                <c:v>26800</c:v>
              </c:pt>
              <c:pt idx="24">
                <c:v>30800</c:v>
              </c:pt>
              <c:pt idx="25">
                <c:v>33500</c:v>
              </c:pt>
              <c:pt idx="26">
                <c:v>31300</c:v>
              </c:pt>
              <c:pt idx="27">
                <c:v>33500</c:v>
              </c:pt>
              <c:pt idx="28">
                <c:v>36600</c:v>
              </c:pt>
              <c:pt idx="29">
                <c:v>33000</c:v>
              </c:pt>
              <c:pt idx="30">
                <c:v>31400</c:v>
              </c:pt>
              <c:pt idx="31">
                <c:v>37300</c:v>
              </c:pt>
              <c:pt idx="32">
                <c:v>35400</c:v>
              </c:pt>
              <c:pt idx="33">
                <c:v>37300</c:v>
              </c:pt>
              <c:pt idx="34">
                <c:v>39300</c:v>
              </c:pt>
              <c:pt idx="35">
                <c:v>38000</c:v>
              </c:pt>
              <c:pt idx="36">
                <c:v>37200</c:v>
              </c:pt>
              <c:pt idx="37">
                <c:v>34382</c:v>
              </c:pt>
              <c:pt idx="38">
                <c:v>39462</c:v>
              </c:pt>
              <c:pt idx="39">
                <c:v>48100</c:v>
              </c:pt>
              <c:pt idx="40">
                <c:v>47500</c:v>
              </c:pt>
              <c:pt idx="41">
                <c:v>46700</c:v>
              </c:pt>
              <c:pt idx="42">
                <c:v>44308</c:v>
              </c:pt>
              <c:pt idx="43">
                <c:v>45520</c:v>
              </c:pt>
              <c:pt idx="44">
                <c:v>49000</c:v>
              </c:pt>
              <c:pt idx="45">
                <c:v>47141</c:v>
              </c:pt>
              <c:pt idx="46">
                <c:v>47082</c:v>
              </c:pt>
              <c:pt idx="47">
                <c:v>45335</c:v>
              </c:pt>
              <c:pt idx="48">
                <c:v>50745</c:v>
              </c:pt>
              <c:pt idx="49">
                <c:v>48031</c:v>
              </c:pt>
              <c:pt idx="50">
                <c:v>46256</c:v>
              </c:pt>
              <c:pt idx="51">
                <c:v>47976</c:v>
              </c:pt>
              <c:pt idx="52">
                <c:v>42752.567139999999</c:v>
              </c:pt>
              <c:pt idx="53">
                <c:v>40334</c:v>
              </c:pt>
              <c:pt idx="54">
                <c:v>35817</c:v>
              </c:pt>
              <c:pt idx="55">
                <c:v>34779</c:v>
              </c:pt>
              <c:pt idx="56">
                <c:v>37834.626330191328</c:v>
              </c:pt>
              <c:pt idx="57">
                <c:v>36593.760000000002</c:v>
              </c:pt>
              <c:pt idx="58">
                <c:v>42931.11</c:v>
              </c:pt>
              <c:pt idx="59">
                <c:v>52889.204293372022</c:v>
              </c:pt>
              <c:pt idx="60">
                <c:v>47125.619648673535</c:v>
              </c:pt>
              <c:pt idx="61">
                <c:v>47312.861193404191</c:v>
              </c:pt>
              <c:pt idx="62">
                <c:v>41039.74</c:v>
              </c:pt>
              <c:pt idx="63">
                <c:v>40268.519999999997</c:v>
              </c:pt>
              <c:pt idx="64">
                <c:v>47031.67</c:v>
              </c:pt>
              <c:pt idx="65">
                <c:v>51945.647274186427</c:v>
              </c:pt>
              <c:pt idx="66">
                <c:v>53204</c:v>
              </c:pt>
              <c:pt idx="67">
                <c:v>49699.691395340102</c:v>
              </c:pt>
              <c:pt idx="68">
                <c:v>42501.448669354497</c:v>
              </c:pt>
              <c:pt idx="69">
                <c:v>49833.86</c:v>
              </c:pt>
              <c:pt idx="70">
                <c:v>54040.861351712869</c:v>
              </c:pt>
              <c:pt idx="71">
                <c:v>52505.006304528019</c:v>
              </c:pt>
              <c:pt idx="72">
                <c:v>51341.729947110667</c:v>
              </c:pt>
              <c:pt idx="73">
                <c:v>44123.176379095814</c:v>
              </c:pt>
              <c:pt idx="74">
                <c:v>45068.829290561756</c:v>
              </c:pt>
              <c:pt idx="75">
                <c:v>45864.022589354739</c:v>
              </c:pt>
              <c:pt idx="76">
                <c:v>49341.777068117655</c:v>
              </c:pt>
              <c:pt idx="77">
                <c:v>50527.178198056834</c:v>
              </c:pt>
              <c:pt idx="78">
                <c:v>50715.51</c:v>
              </c:pt>
              <c:pt idx="79">
                <c:v>54902.652689901792</c:v>
              </c:pt>
              <c:pt idx="80">
                <c:v>58873.202194568934</c:v>
              </c:pt>
              <c:pt idx="81">
                <c:v>59397.16490550946</c:v>
              </c:pt>
              <c:pt idx="82">
                <c:v>61968.524584472892</c:v>
              </c:pt>
              <c:pt idx="83">
                <c:v>62436.542629154705</c:v>
              </c:pt>
              <c:pt idx="84">
                <c:v>57454.715650466744</c:v>
              </c:pt>
              <c:pt idx="85">
                <c:v>50841.825868092492</c:v>
              </c:pt>
              <c:pt idx="86">
                <c:v>43951.406530476837</c:v>
              </c:pt>
              <c:pt idx="87">
                <c:v>42825.499426055329</c:v>
              </c:pt>
              <c:pt idx="88">
                <c:v>49978.655911588678</c:v>
              </c:pt>
              <c:pt idx="89">
                <c:v>56932.309658705715</c:v>
              </c:pt>
              <c:pt idx="90">
                <c:v>59779.603238637399</c:v>
              </c:pt>
              <c:pt idx="91">
                <c:v>58208.5250286144</c:v>
              </c:pt>
              <c:pt idx="92">
                <c:v>52891.234437451807</c:v>
              </c:pt>
              <c:pt idx="93">
                <c:v>52882.44</c:v>
              </c:pt>
              <c:pt idx="94">
                <c:v>50324.114062375949</c:v>
              </c:pt>
              <c:pt idx="95">
                <c:v>54392</c:v>
              </c:pt>
              <c:pt idx="96">
                <c:v>54545.454456870095</c:v>
              </c:pt>
              <c:pt idx="97">
                <c:v>51834.584418462786</c:v>
              </c:pt>
              <c:pt idx="98">
                <c:v>51812.198868840191</c:v>
              </c:pt>
              <c:pt idx="99">
                <c:v>48094.26</c:v>
              </c:pt>
              <c:pt idx="100">
                <c:v>48296.26</c:v>
              </c:pt>
              <c:pt idx="101">
                <c:v>43655.647824075299</c:v>
              </c:pt>
              <c:pt idx="102">
                <c:v>49483.225617370801</c:v>
              </c:pt>
              <c:pt idx="103">
                <c:v>52960.467199999999</c:v>
              </c:pt>
              <c:pt idx="104">
                <c:v>50670.841469999999</c:v>
              </c:pt>
              <c:pt idx="105">
                <c:v>48056.813699999999</c:v>
              </c:pt>
              <c:pt idx="106">
                <c:v>45783.71</c:v>
              </c:pt>
              <c:pt idx="107">
                <c:v>51095.77</c:v>
              </c:pt>
              <c:pt idx="108">
                <c:v>49276.49</c:v>
              </c:pt>
              <c:pt idx="109">
                <c:v>46790</c:v>
              </c:pt>
              <c:pt idx="110">
                <c:v>46461</c:v>
              </c:pt>
              <c:pt idx="111">
                <c:v>47678.617888716231</c:v>
              </c:pt>
              <c:pt idx="112">
                <c:v>53473.269566484909</c:v>
              </c:pt>
              <c:pt idx="113">
                <c:v>50208</c:v>
              </c:pt>
              <c:pt idx="114">
                <c:v>50087.2551895129</c:v>
              </c:pt>
              <c:pt idx="115">
                <c:v>46054.117416100242</c:v>
              </c:pt>
              <c:pt idx="116">
                <c:v>49950.144202854834</c:v>
              </c:pt>
              <c:pt idx="117">
                <c:v>49491</c:v>
              </c:pt>
              <c:pt idx="118">
                <c:v>49756</c:v>
              </c:pt>
              <c:pt idx="119">
                <c:v>51815</c:v>
              </c:pt>
              <c:pt idx="120">
                <c:v>52724</c:v>
              </c:pt>
              <c:pt idx="121">
                <c:v>47835</c:v>
              </c:pt>
              <c:pt idx="122">
                <c:v>46226</c:v>
              </c:pt>
              <c:pt idx="123">
                <c:v>43642</c:v>
              </c:pt>
              <c:pt idx="124">
                <c:v>47575</c:v>
              </c:pt>
              <c:pt idx="125">
                <c:v>46124</c:v>
              </c:pt>
              <c:pt idx="126">
                <c:v>45496</c:v>
              </c:pt>
              <c:pt idx="127">
                <c:v>43348</c:v>
              </c:pt>
              <c:pt idx="128">
                <c:v>40484</c:v>
              </c:pt>
              <c:pt idx="129">
                <c:v>41883</c:v>
              </c:pt>
              <c:pt idx="130">
                <c:v>45402</c:v>
              </c:pt>
              <c:pt idx="131">
                <c:v>45596</c:v>
              </c:pt>
              <c:pt idx="132">
                <c:v>40309</c:v>
              </c:pt>
              <c:pt idx="133">
                <c:v>36515</c:v>
              </c:pt>
              <c:pt idx="134">
                <c:v>31843</c:v>
              </c:pt>
              <c:pt idx="135">
                <c:v>34688</c:v>
              </c:pt>
              <c:pt idx="136">
                <c:v>33322</c:v>
              </c:pt>
              <c:pt idx="137">
                <c:v>31705</c:v>
              </c:pt>
              <c:pt idx="138">
                <c:v>30725</c:v>
              </c:pt>
              <c:pt idx="139">
                <c:v>28725</c:v>
              </c:pt>
              <c:pt idx="140">
                <c:v>32857</c:v>
              </c:pt>
              <c:pt idx="141">
                <c:v>31335.415413533618</c:v>
              </c:pt>
              <c:pt idx="142">
                <c:v>34029.144863969006</c:v>
              </c:pt>
              <c:pt idx="143">
                <c:v>33876.516610931183</c:v>
              </c:pt>
              <c:pt idx="144">
                <c:v>35956.833613242808</c:v>
              </c:pt>
              <c:pt idx="145">
                <c:v>37326.608112117334</c:v>
              </c:pt>
              <c:pt idx="146">
                <c:v>35731.730871969361</c:v>
              </c:pt>
              <c:pt idx="147">
                <c:v>34225</c:v>
              </c:pt>
              <c:pt idx="148">
                <c:v>34857</c:v>
              </c:pt>
              <c:pt idx="149">
                <c:v>35971</c:v>
              </c:pt>
              <c:pt idx="150">
                <c:v>32820</c:v>
              </c:pt>
              <c:pt idx="151">
                <c:v>34661</c:v>
              </c:pt>
              <c:pt idx="152">
                <c:v>34473</c:v>
              </c:pt>
              <c:pt idx="153">
                <c:v>31652</c:v>
              </c:pt>
              <c:pt idx="154">
                <c:v>32914</c:v>
              </c:pt>
              <c:pt idx="155">
                <c:v>33132</c:v>
              </c:pt>
              <c:pt idx="156">
                <c:v>30282</c:v>
              </c:pt>
              <c:pt idx="157">
                <c:v>28655</c:v>
              </c:pt>
              <c:pt idx="158">
                <c:v>27589</c:v>
              </c:pt>
              <c:pt idx="159">
                <c:v>26700.295078999996</c:v>
              </c:pt>
              <c:pt idx="160">
                <c:v>27839.247975300004</c:v>
              </c:pt>
              <c:pt idx="161">
                <c:v>29238.616006229793</c:v>
              </c:pt>
              <c:pt idx="162">
                <c:v>26022.393371599497</c:v>
              </c:pt>
              <c:pt idx="163">
                <c:v>31101.80784612344</c:v>
              </c:pt>
              <c:pt idx="164">
                <c:v>37127.505984786992</c:v>
              </c:pt>
              <c:pt idx="165">
                <c:v>36290.983894691257</c:v>
              </c:pt>
              <c:pt idx="166">
                <c:v>41775.18904663904</c:v>
              </c:pt>
              <c:pt idx="167">
                <c:v>43474.636314014431</c:v>
              </c:pt>
              <c:pt idx="168">
                <c:v>40821.258743527709</c:v>
              </c:pt>
              <c:pt idx="169">
                <c:v>41275.353201308972</c:v>
              </c:pt>
              <c:pt idx="170">
                <c:v>38575.395161440822</c:v>
              </c:pt>
              <c:pt idx="171">
                <c:v>39647.054596129914</c:v>
              </c:pt>
              <c:pt idx="172">
                <c:v>40572.219193160592</c:v>
              </c:pt>
              <c:pt idx="173">
                <c:v>36826.96025168561</c:v>
              </c:pt>
              <c:pt idx="174">
                <c:v>35859.338205913882</c:v>
              </c:pt>
              <c:pt idx="175">
                <c:v>35476.564309541347</c:v>
              </c:pt>
              <c:pt idx="176">
                <c:v>37378.773684509884</c:v>
              </c:pt>
            </c:numLit>
          </c:val>
          <c:extLst>
            <c:ext xmlns:c16="http://schemas.microsoft.com/office/drawing/2014/chart" uri="{C3380CC4-5D6E-409C-BE32-E72D297353CC}">
              <c16:uniqueId val="{00000000-CFE6-42E0-A7D8-09496A674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84736"/>
        <c:axId val="98451456"/>
      </c:areaChart>
      <c:catAx>
        <c:axId val="98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000">
                <a:latin typeface="+mn-lt"/>
              </a:defRPr>
            </a:pPr>
            <a:endParaRPr lang="sv-SE"/>
          </a:p>
        </c:txPr>
        <c:crossAx val="9845145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98451456"/>
        <c:scaling>
          <c:orientation val="minMax"/>
          <c:max val="70000"/>
          <c:min val="0"/>
        </c:scaling>
        <c:delete val="0"/>
        <c:axPos val="r"/>
        <c:majorGridlines>
          <c:spPr>
            <a:ln w="9525" cmpd="sng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EURbn</a:t>
                </a:r>
              </a:p>
            </c:rich>
          </c:tx>
          <c:layout>
            <c:manualLayout>
              <c:xMode val="edge"/>
              <c:yMode val="edge"/>
              <c:x val="0.93742243436754169"/>
              <c:y val="5.6744667479945285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+mn-lt"/>
                <a:cs typeface="Arial" panose="020B0604020202020204" pitchFamily="34" charset="0"/>
              </a:defRPr>
            </a:pPr>
            <a:endParaRPr lang="sv-SE"/>
          </a:p>
        </c:txPr>
        <c:crossAx val="98084736"/>
        <c:crosses val="max"/>
        <c:crossBetween val="midCat"/>
        <c:majorUnit val="10000"/>
        <c:dispUnits>
          <c:builtInUnit val="thousands"/>
        </c:dispUnits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cid:0EE4A596-B260-4497-B545-8BECD6F71809" TargetMode="External"/><Relationship Id="rId18" Type="http://schemas.openxmlformats.org/officeDocument/2006/relationships/image" Target="../media/image18.jpeg"/><Relationship Id="rId3" Type="http://schemas.openxmlformats.org/officeDocument/2006/relationships/image" Target="../media/image5.jpeg"/><Relationship Id="rId21" Type="http://schemas.openxmlformats.org/officeDocument/2006/relationships/image" Target="../media/image21.jpeg"/><Relationship Id="rId7" Type="http://schemas.openxmlformats.org/officeDocument/2006/relationships/image" Target="../media/image9.png"/><Relationship Id="rId12" Type="http://schemas.openxmlformats.org/officeDocument/2006/relationships/image" Target="../media/image13.jpeg"/><Relationship Id="rId17" Type="http://schemas.openxmlformats.org/officeDocument/2006/relationships/image" Target="../media/image17.jpeg"/><Relationship Id="rId2" Type="http://schemas.openxmlformats.org/officeDocument/2006/relationships/image" Target="../media/image4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cid:1EEBC7C6-DB2C-4AE9-8FC6-6537D3F0C837" TargetMode="External"/><Relationship Id="rId5" Type="http://schemas.openxmlformats.org/officeDocument/2006/relationships/image" Target="../media/image7.jpeg"/><Relationship Id="rId15" Type="http://schemas.openxmlformats.org/officeDocument/2006/relationships/image" Target="../media/image15.emf"/><Relationship Id="rId10" Type="http://schemas.openxmlformats.org/officeDocument/2006/relationships/image" Target="../media/image12.jpeg"/><Relationship Id="rId19" Type="http://schemas.openxmlformats.org/officeDocument/2006/relationships/image" Target="../media/image19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5" Type="http://schemas.openxmlformats.org/officeDocument/2006/relationships/image" Target="../media/image37.emf"/><Relationship Id="rId4" Type="http://schemas.openxmlformats.org/officeDocument/2006/relationships/image" Target="../media/image3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44546</xdr:colOff>
      <xdr:row>0</xdr:row>
      <xdr:rowOff>95251</xdr:rowOff>
    </xdr:from>
    <xdr:to>
      <xdr:col>10</xdr:col>
      <xdr:colOff>565342</xdr:colOff>
      <xdr:row>53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46" y="95251"/>
          <a:ext cx="6940646" cy="101060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</xdr:colOff>
      <xdr:row>0</xdr:row>
      <xdr:rowOff>47627</xdr:rowOff>
    </xdr:from>
    <xdr:ext cx="6274767" cy="887729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" y="47627"/>
          <a:ext cx="6274767" cy="887729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40</xdr:row>
      <xdr:rowOff>142876</xdr:rowOff>
    </xdr:from>
    <xdr:to>
      <xdr:col>9</xdr:col>
      <xdr:colOff>447675</xdr:colOff>
      <xdr:row>42</xdr:row>
      <xdr:rowOff>48896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/>
        </xdr:cNvSpPr>
      </xdr:nvSpPr>
      <xdr:spPr bwMode="gray">
        <a:xfrm>
          <a:off x="558165" y="7054216"/>
          <a:ext cx="6717030" cy="271780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  <a:ex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1</xdr:col>
      <xdr:colOff>28574</xdr:colOff>
      <xdr:row>42</xdr:row>
      <xdr:rowOff>69531</xdr:rowOff>
    </xdr:from>
    <xdr:to>
      <xdr:col>9</xdr:col>
      <xdr:colOff>466724</xdr:colOff>
      <xdr:row>60</xdr:row>
      <xdr:rowOff>104774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>
          <a:spLocks noChangeArrowheads="1"/>
        </xdr:cNvSpPr>
      </xdr:nvSpPr>
      <xdr:spPr bwMode="auto">
        <a:xfrm>
          <a:off x="562356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>
          <a:spLocks noChangeArrowheads="1"/>
        </xdr:cNvSpPr>
      </xdr:nvSpPr>
      <xdr:spPr bwMode="auto">
        <a:xfrm>
          <a:off x="562356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>
          <a:spLocks noChangeArrowheads="1"/>
        </xdr:cNvSpPr>
      </xdr:nvSpPr>
      <xdr:spPr bwMode="auto">
        <a:xfrm>
          <a:off x="562356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>
          <a:spLocks noChangeArrowheads="1"/>
        </xdr:cNvSpPr>
      </xdr:nvSpPr>
      <xdr:spPr bwMode="auto">
        <a:xfrm>
          <a:off x="562356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>
          <a:spLocks noChangeArrowheads="1"/>
        </xdr:cNvSpPr>
      </xdr:nvSpPr>
      <xdr:spPr bwMode="auto">
        <a:xfrm>
          <a:off x="562356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67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 txBox="1">
          <a:spLocks noChangeArrowheads="1"/>
        </xdr:cNvSpPr>
      </xdr:nvSpPr>
      <xdr:spPr bwMode="auto">
        <a:xfrm>
          <a:off x="2727960" y="1240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>
          <a:spLocks noChangeArrowheads="1"/>
        </xdr:cNvSpPr>
      </xdr:nvSpPr>
      <xdr:spPr bwMode="auto">
        <a:xfrm>
          <a:off x="5623560" y="5669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>
          <a:spLocks noChangeArrowheads="1"/>
        </xdr:cNvSpPr>
      </xdr:nvSpPr>
      <xdr:spPr bwMode="auto">
        <a:xfrm>
          <a:off x="5623560" y="3840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SpPr txBox="1">
          <a:spLocks noChangeArrowheads="1"/>
        </xdr:cNvSpPr>
      </xdr:nvSpPr>
      <xdr:spPr bwMode="auto">
        <a:xfrm>
          <a:off x="562356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200-000027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200-000029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200-00002A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200-00002B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200-00002C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200-00002D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200-00002E000000}"/>
            </a:ext>
          </a:extLst>
        </xdr:cNvPr>
        <xdr:cNvSpPr txBox="1">
          <a:spLocks noChangeArrowheads="1"/>
        </xdr:cNvSpPr>
      </xdr:nvSpPr>
      <xdr:spPr bwMode="auto">
        <a:xfrm>
          <a:off x="562356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200-00002F000000}"/>
            </a:ext>
          </a:extLst>
        </xdr:cNvPr>
        <xdr:cNvSpPr txBox="1">
          <a:spLocks noChangeArrowheads="1"/>
        </xdr:cNvSpPr>
      </xdr:nvSpPr>
      <xdr:spPr bwMode="auto">
        <a:xfrm>
          <a:off x="562356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200-000030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200-000031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200-000032000000}"/>
            </a:ext>
          </a:extLst>
        </xdr:cNvPr>
        <xdr:cNvSpPr txBox="1">
          <a:spLocks noChangeArrowheads="1"/>
        </xdr:cNvSpPr>
      </xdr:nvSpPr>
      <xdr:spPr bwMode="auto">
        <a:xfrm>
          <a:off x="562356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40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200-000033000000}"/>
            </a:ext>
          </a:extLst>
        </xdr:cNvPr>
        <xdr:cNvSpPr txBox="1">
          <a:spLocks noChangeArrowheads="1"/>
        </xdr:cNvSpPr>
      </xdr:nvSpPr>
      <xdr:spPr bwMode="auto">
        <a:xfrm>
          <a:off x="5623560" y="7315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200-000034000000}"/>
            </a:ext>
          </a:extLst>
        </xdr:cNvPr>
        <xdr:cNvSpPr txBox="1">
          <a:spLocks noChangeArrowheads="1"/>
        </xdr:cNvSpPr>
      </xdr:nvSpPr>
      <xdr:spPr bwMode="auto">
        <a:xfrm>
          <a:off x="5623560" y="585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200-000035000000}"/>
            </a:ext>
          </a:extLst>
        </xdr:cNvPr>
        <xdr:cNvSpPr txBox="1">
          <a:spLocks noChangeArrowheads="1"/>
        </xdr:cNvSpPr>
      </xdr:nvSpPr>
      <xdr:spPr bwMode="auto">
        <a:xfrm>
          <a:off x="5623560" y="4023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200-000036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200-000037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200-000038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200-000039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200-00003A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200-00003B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200-00003C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200-00003D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200-000040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200-000041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200-000042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200-000043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200-000044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200-000045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200-000046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200-000047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200-000048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200-000049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200-00004A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200-00004B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200-00004C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200-00004D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200-00004E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200-00004F000000}"/>
            </a:ext>
          </a:extLst>
        </xdr:cNvPr>
        <xdr:cNvSpPr txBox="1">
          <a:spLocks noChangeArrowheads="1"/>
        </xdr:cNvSpPr>
      </xdr:nvSpPr>
      <xdr:spPr bwMode="auto">
        <a:xfrm>
          <a:off x="562356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200-000050000000}"/>
            </a:ext>
          </a:extLst>
        </xdr:cNvPr>
        <xdr:cNvSpPr txBox="1">
          <a:spLocks noChangeArrowheads="1"/>
        </xdr:cNvSpPr>
      </xdr:nvSpPr>
      <xdr:spPr bwMode="auto">
        <a:xfrm>
          <a:off x="562356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200-000051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412750</xdr:colOff>
      <xdr:row>50</xdr:row>
      <xdr:rowOff>127000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200-000052000000}"/>
            </a:ext>
          </a:extLst>
        </xdr:cNvPr>
        <xdr:cNvSpPr txBox="1">
          <a:spLocks noChangeArrowheads="1"/>
        </xdr:cNvSpPr>
      </xdr:nvSpPr>
      <xdr:spPr bwMode="auto">
        <a:xfrm>
          <a:off x="10033000" y="831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200-000053000000}"/>
            </a:ext>
          </a:extLst>
        </xdr:cNvPr>
        <xdr:cNvSpPr txBox="1">
          <a:spLocks noChangeArrowheads="1"/>
        </xdr:cNvSpPr>
      </xdr:nvSpPr>
      <xdr:spPr bwMode="auto">
        <a:xfrm>
          <a:off x="562356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40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200-000054000000}"/>
            </a:ext>
          </a:extLst>
        </xdr:cNvPr>
        <xdr:cNvSpPr txBox="1">
          <a:spLocks noChangeArrowheads="1"/>
        </xdr:cNvSpPr>
      </xdr:nvSpPr>
      <xdr:spPr bwMode="auto">
        <a:xfrm>
          <a:off x="8429625" y="6588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200-000055000000}"/>
            </a:ext>
          </a:extLst>
        </xdr:cNvPr>
        <xdr:cNvSpPr txBox="1">
          <a:spLocks noChangeArrowheads="1"/>
        </xdr:cNvSpPr>
      </xdr:nvSpPr>
      <xdr:spPr bwMode="auto">
        <a:xfrm>
          <a:off x="8429625" y="5191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200-000056000000}"/>
            </a:ext>
          </a:extLst>
        </xdr:cNvPr>
        <xdr:cNvSpPr txBox="1">
          <a:spLocks noChangeArrowheads="1"/>
        </xdr:cNvSpPr>
      </xdr:nvSpPr>
      <xdr:spPr bwMode="auto">
        <a:xfrm>
          <a:off x="5623560" y="4023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200-000057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200-000058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200-000059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200-00005A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200-00005B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200-00005C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200-00005D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200-00005E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200-00005F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200-000060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200-000061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200-000062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200-000063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200-000064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200-000065000000}"/>
            </a:ext>
          </a:extLst>
        </xdr:cNvPr>
        <xdr:cNvSpPr txBox="1">
          <a:spLocks noChangeArrowheads="1"/>
        </xdr:cNvSpPr>
      </xdr:nvSpPr>
      <xdr:spPr bwMode="auto">
        <a:xfrm>
          <a:off x="562356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200-000066000000}"/>
            </a:ext>
          </a:extLst>
        </xdr:cNvPr>
        <xdr:cNvSpPr txBox="1">
          <a:spLocks noChangeArrowheads="1"/>
        </xdr:cNvSpPr>
      </xdr:nvSpPr>
      <xdr:spPr bwMode="auto">
        <a:xfrm>
          <a:off x="562356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200-000067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200-000068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200-000069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200-00006A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200-00006B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200-00006C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200-00006D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200-00006E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200-00006F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200-000070000000}"/>
            </a:ext>
          </a:extLst>
        </xdr:cNvPr>
        <xdr:cNvSpPr txBox="1">
          <a:spLocks noChangeArrowheads="1"/>
        </xdr:cNvSpPr>
      </xdr:nvSpPr>
      <xdr:spPr bwMode="auto">
        <a:xfrm>
          <a:off x="12496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200-000071000000}"/>
            </a:ext>
          </a:extLst>
        </xdr:cNvPr>
        <xdr:cNvSpPr txBox="1">
          <a:spLocks noChangeArrowheads="1"/>
        </xdr:cNvSpPr>
      </xdr:nvSpPr>
      <xdr:spPr bwMode="auto">
        <a:xfrm>
          <a:off x="12496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200-000072000000}"/>
            </a:ext>
          </a:extLst>
        </xdr:cNvPr>
        <xdr:cNvSpPr txBox="1">
          <a:spLocks noChangeArrowheads="1"/>
        </xdr:cNvSpPr>
      </xdr:nvSpPr>
      <xdr:spPr bwMode="auto">
        <a:xfrm>
          <a:off x="1249680" y="160934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200-000073000000}"/>
            </a:ext>
          </a:extLst>
        </xdr:cNvPr>
        <xdr:cNvSpPr txBox="1">
          <a:spLocks noChangeArrowheads="1"/>
        </xdr:cNvSpPr>
      </xdr:nvSpPr>
      <xdr:spPr bwMode="auto">
        <a:xfrm>
          <a:off x="1249680" y="160934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200-000074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200-000075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200-000076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200-000077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77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200-000078000000}"/>
            </a:ext>
          </a:extLst>
        </xdr:cNvPr>
        <xdr:cNvSpPr txBox="1">
          <a:spLocks noChangeArrowheads="1"/>
        </xdr:cNvSpPr>
      </xdr:nvSpPr>
      <xdr:spPr bwMode="auto">
        <a:xfrm>
          <a:off x="1421130" y="14157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200-000079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200-00007A00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200-00007B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200-00007C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200-00007D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200-00007E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200-00007F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200-000080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200-000081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200-000082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200-000083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200-000084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200-000085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200-000086000000}"/>
            </a:ext>
          </a:extLst>
        </xdr:cNvPr>
        <xdr:cNvSpPr txBox="1">
          <a:spLocks noChangeArrowheads="1"/>
        </xdr:cNvSpPr>
      </xdr:nvSpPr>
      <xdr:spPr bwMode="auto">
        <a:xfrm>
          <a:off x="1249680" y="12801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200-000087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200-000088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200-000089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200-00008A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200-00008B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200-00008C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200-00008D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200-00008E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200-00008F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200-00009000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200-00009100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200-00009200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200-00009300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200-000094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200-000095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200-000096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200-000097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200-000098000000}"/>
            </a:ext>
          </a:extLst>
        </xdr:cNvPr>
        <xdr:cNvSpPr txBox="1">
          <a:spLocks noChangeArrowheads="1"/>
        </xdr:cNvSpPr>
      </xdr:nvSpPr>
      <xdr:spPr bwMode="auto">
        <a:xfrm>
          <a:off x="1249680" y="12618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200-00009900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200-00009A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200-00009B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200-00009C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200-00009D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200-00009E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200-00009F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200-0000A0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200-0000A1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200-0000A2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200-0000A3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200-0000A4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200-0000A5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200-0000A6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200-0000A7000000}"/>
            </a:ext>
          </a:extLst>
        </xdr:cNvPr>
        <xdr:cNvSpPr txBox="1">
          <a:spLocks noChangeArrowheads="1"/>
        </xdr:cNvSpPr>
      </xdr:nvSpPr>
      <xdr:spPr bwMode="auto">
        <a:xfrm>
          <a:off x="1249680" y="12984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200-0000A8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200-0000A9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200-0000AA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200-0000AB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200-0000AC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200-0000AD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200-0000AE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200-0000AF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200-0000B0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200-0000B100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200-0000B200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200-0000B300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200-0000B400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200-0000B5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200-0000B6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200-0000B7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200-0000B8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200-0000B9000000}"/>
            </a:ext>
          </a:extLst>
        </xdr:cNvPr>
        <xdr:cNvSpPr txBox="1">
          <a:spLocks noChangeArrowheads="1"/>
        </xdr:cNvSpPr>
      </xdr:nvSpPr>
      <xdr:spPr bwMode="auto">
        <a:xfrm>
          <a:off x="1249680" y="12618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200-0000BA00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200-0000BB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200-0000BC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200-0000BD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200-0000BE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200-0000BF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200-0000C0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200-0000C1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200-0000C2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200-0000C3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200-0000C4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200-0000C5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200-0000C6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200-0000C700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200-0000C8000000}"/>
            </a:ext>
          </a:extLst>
        </xdr:cNvPr>
        <xdr:cNvSpPr txBox="1">
          <a:spLocks noChangeArrowheads="1"/>
        </xdr:cNvSpPr>
      </xdr:nvSpPr>
      <xdr:spPr bwMode="auto">
        <a:xfrm>
          <a:off x="1249680" y="12984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200-0000C9000000}"/>
            </a:ext>
          </a:extLst>
        </xdr:cNvPr>
        <xdr:cNvSpPr txBox="1">
          <a:spLocks noChangeArrowheads="1"/>
        </xdr:cNvSpPr>
      </xdr:nvSpPr>
      <xdr:spPr bwMode="auto">
        <a:xfrm>
          <a:off x="12496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200-0000CA000000}"/>
            </a:ext>
          </a:extLst>
        </xdr:cNvPr>
        <xdr:cNvSpPr txBox="1">
          <a:spLocks noChangeArrowheads="1"/>
        </xdr:cNvSpPr>
      </xdr:nvSpPr>
      <xdr:spPr bwMode="auto">
        <a:xfrm>
          <a:off x="12496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200-0000CB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200-0000CC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200-0000CD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200-0000CE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200-0000CF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200-0000D0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200-0000D1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200-0000D2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200-0000D3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200-0000D4000000}"/>
            </a:ext>
          </a:extLst>
        </xdr:cNvPr>
        <xdr:cNvSpPr txBox="1">
          <a:spLocks noChangeArrowheads="1"/>
        </xdr:cNvSpPr>
      </xdr:nvSpPr>
      <xdr:spPr bwMode="auto">
        <a:xfrm>
          <a:off x="12496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200-0000D5000000}"/>
            </a:ext>
          </a:extLst>
        </xdr:cNvPr>
        <xdr:cNvSpPr txBox="1">
          <a:spLocks noChangeArrowheads="1"/>
        </xdr:cNvSpPr>
      </xdr:nvSpPr>
      <xdr:spPr bwMode="auto">
        <a:xfrm>
          <a:off x="12496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200-0000D6000000}"/>
            </a:ext>
          </a:extLst>
        </xdr:cNvPr>
        <xdr:cNvSpPr txBox="1">
          <a:spLocks noChangeArrowheads="1"/>
        </xdr:cNvSpPr>
      </xdr:nvSpPr>
      <xdr:spPr bwMode="auto">
        <a:xfrm>
          <a:off x="1249680" y="160934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200-0000D7000000}"/>
            </a:ext>
          </a:extLst>
        </xdr:cNvPr>
        <xdr:cNvSpPr txBox="1">
          <a:spLocks noChangeArrowheads="1"/>
        </xdr:cNvSpPr>
      </xdr:nvSpPr>
      <xdr:spPr bwMode="auto">
        <a:xfrm>
          <a:off x="1249680" y="160934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200-0000D8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200-0000D9000000}"/>
            </a:ext>
          </a:extLst>
        </xdr:cNvPr>
        <xdr:cNvSpPr txBox="1">
          <a:spLocks noChangeArrowheads="1"/>
        </xdr:cNvSpPr>
      </xdr:nvSpPr>
      <xdr:spPr bwMode="auto">
        <a:xfrm>
          <a:off x="1249680" y="15179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200-0000DA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200-0000DB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77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200-0000DC000000}"/>
            </a:ext>
          </a:extLst>
        </xdr:cNvPr>
        <xdr:cNvSpPr txBox="1">
          <a:spLocks noChangeArrowheads="1"/>
        </xdr:cNvSpPr>
      </xdr:nvSpPr>
      <xdr:spPr bwMode="auto">
        <a:xfrm>
          <a:off x="1421130" y="14157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200-0000DD000000}"/>
            </a:ext>
          </a:extLst>
        </xdr:cNvPr>
        <xdr:cNvSpPr txBox="1">
          <a:spLocks noChangeArrowheads="1"/>
        </xdr:cNvSpPr>
      </xdr:nvSpPr>
      <xdr:spPr bwMode="auto">
        <a:xfrm>
          <a:off x="2093595" y="361018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200-0000DE00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200-0000DF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200-0000E0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200-0000E1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200-0000E2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200-0000E3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200-0000E4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200-0000E5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200-0000E6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200-0000E7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200-0000E8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200-0000E900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200-0000EA000000}"/>
            </a:ext>
          </a:extLst>
        </xdr:cNvPr>
        <xdr:cNvSpPr txBox="1">
          <a:spLocks noChangeArrowheads="1"/>
        </xdr:cNvSpPr>
      </xdr:nvSpPr>
      <xdr:spPr bwMode="auto">
        <a:xfrm>
          <a:off x="1249680" y="12801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200-0000EB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200-0000EC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200-0000ED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200-0000EE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200-0000EF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200-0000F0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200-0000F1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200-0000F2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200-0000F3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200-0000F400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200-0000F500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200-0000F600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200-0000F700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200-0000F8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200-0000F900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200-0000FA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200-0000FB00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200-0000FC000000}"/>
            </a:ext>
          </a:extLst>
        </xdr:cNvPr>
        <xdr:cNvSpPr txBox="1">
          <a:spLocks noChangeArrowheads="1"/>
        </xdr:cNvSpPr>
      </xdr:nvSpPr>
      <xdr:spPr bwMode="auto">
        <a:xfrm>
          <a:off x="1249680" y="12618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200-0000FD00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42</xdr:row>
      <xdr:rowOff>63500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200-0000FE000000}"/>
            </a:ext>
          </a:extLst>
        </xdr:cNvPr>
        <xdr:cNvSpPr txBox="1">
          <a:spLocks noChangeArrowheads="1"/>
        </xdr:cNvSpPr>
      </xdr:nvSpPr>
      <xdr:spPr bwMode="auto">
        <a:xfrm>
          <a:off x="1253066" y="77444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200-0000FF000000}"/>
            </a:ext>
          </a:extLst>
        </xdr:cNvPr>
        <xdr:cNvSpPr txBox="1">
          <a:spLocks noChangeArrowheads="1"/>
        </xdr:cNvSpPr>
      </xdr:nvSpPr>
      <xdr:spPr bwMode="auto">
        <a:xfrm>
          <a:off x="1249680" y="77444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200-000000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200-000001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200-000002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200-000003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200-000004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200-000005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200-000006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200-000007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200-000008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200-000009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200-00000A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200-00000B010000}"/>
            </a:ext>
          </a:extLst>
        </xdr:cNvPr>
        <xdr:cNvSpPr txBox="1">
          <a:spLocks noChangeArrowheads="1"/>
        </xdr:cNvSpPr>
      </xdr:nvSpPr>
      <xdr:spPr bwMode="auto">
        <a:xfrm>
          <a:off x="1249680" y="12984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200-00000C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200-00000D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200-00000E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200-00000F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200-000010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200-000011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200-000012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200-000013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200-000014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200-00001501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200-000016010000}"/>
            </a:ext>
          </a:extLst>
        </xdr:cNvPr>
        <xdr:cNvSpPr txBox="1">
          <a:spLocks noChangeArrowheads="1"/>
        </xdr:cNvSpPr>
      </xdr:nvSpPr>
      <xdr:spPr bwMode="auto">
        <a:xfrm>
          <a:off x="12496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200-000017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200-000018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200-000019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200-00001A010000}"/>
            </a:ext>
          </a:extLst>
        </xdr:cNvPr>
        <xdr:cNvSpPr txBox="1">
          <a:spLocks noChangeArrowheads="1"/>
        </xdr:cNvSpPr>
      </xdr:nvSpPr>
      <xdr:spPr bwMode="auto">
        <a:xfrm>
          <a:off x="1249680" y="15361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200-00001B01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200-00001C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200-00001D010000}"/>
            </a:ext>
          </a:extLst>
        </xdr:cNvPr>
        <xdr:cNvSpPr txBox="1">
          <a:spLocks noChangeArrowheads="1"/>
        </xdr:cNvSpPr>
      </xdr:nvSpPr>
      <xdr:spPr bwMode="auto">
        <a:xfrm>
          <a:off x="1292013" y="368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1471084</xdr:colOff>
      <xdr:row>44</xdr:row>
      <xdr:rowOff>21167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200-00001E010000}"/>
            </a:ext>
          </a:extLst>
        </xdr:cNvPr>
        <xdr:cNvSpPr txBox="1">
          <a:spLocks noChangeArrowheads="1"/>
        </xdr:cNvSpPr>
      </xdr:nvSpPr>
      <xdr:spPr bwMode="auto">
        <a:xfrm>
          <a:off x="1250104" y="806788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62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200-00001F010000}"/>
            </a:ext>
          </a:extLst>
        </xdr:cNvPr>
        <xdr:cNvSpPr txBox="1">
          <a:spLocks noChangeArrowheads="1"/>
        </xdr:cNvSpPr>
      </xdr:nvSpPr>
      <xdr:spPr bwMode="auto">
        <a:xfrm>
          <a:off x="1840230" y="1134808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200-000020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200-000021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200-000022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200-000023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200-000024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200-000025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200-000026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200-000027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200-000028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74082</xdr:colOff>
      <xdr:row>58</xdr:row>
      <xdr:rowOff>148166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200-000029010000}"/>
            </a:ext>
          </a:extLst>
        </xdr:cNvPr>
        <xdr:cNvSpPr txBox="1">
          <a:spLocks noChangeArrowheads="1"/>
        </xdr:cNvSpPr>
      </xdr:nvSpPr>
      <xdr:spPr bwMode="auto">
        <a:xfrm>
          <a:off x="1323762" y="1075520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69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200-00002A010000}"/>
            </a:ext>
          </a:extLst>
        </xdr:cNvPr>
        <xdr:cNvSpPr txBox="1">
          <a:spLocks noChangeArrowheads="1"/>
        </xdr:cNvSpPr>
      </xdr:nvSpPr>
      <xdr:spPr bwMode="auto">
        <a:xfrm>
          <a:off x="1871980" y="12745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200-00002B010000}"/>
            </a:ext>
          </a:extLst>
        </xdr:cNvPr>
        <xdr:cNvSpPr txBox="1">
          <a:spLocks noChangeArrowheads="1"/>
        </xdr:cNvSpPr>
      </xdr:nvSpPr>
      <xdr:spPr bwMode="auto">
        <a:xfrm>
          <a:off x="1249680" y="12984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200-00002C010000}"/>
            </a:ext>
          </a:extLst>
        </xdr:cNvPr>
        <xdr:cNvSpPr txBox="1">
          <a:spLocks noChangeArrowheads="1"/>
        </xdr:cNvSpPr>
      </xdr:nvSpPr>
      <xdr:spPr bwMode="auto">
        <a:xfrm>
          <a:off x="12496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79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200-00002D010000}"/>
            </a:ext>
          </a:extLst>
        </xdr:cNvPr>
        <xdr:cNvSpPr txBox="1">
          <a:spLocks noChangeArrowheads="1"/>
        </xdr:cNvSpPr>
      </xdr:nvSpPr>
      <xdr:spPr bwMode="auto">
        <a:xfrm>
          <a:off x="1363980" y="14447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200-00002E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200-00002F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200-000030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200-000031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200-000032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200-000033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200-000034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200-000035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200-000036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200-000037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200-000038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200-000039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200-00003A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200-00003B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200-00003C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200-00003D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200-00003E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200-00003F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200-000040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200-000041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200-000042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200-000043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200-000044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200-000045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200-000046010000}"/>
            </a:ext>
          </a:extLst>
        </xdr:cNvPr>
        <xdr:cNvSpPr txBox="1">
          <a:spLocks noChangeArrowheads="1"/>
        </xdr:cNvSpPr>
      </xdr:nvSpPr>
      <xdr:spPr bwMode="auto">
        <a:xfrm>
          <a:off x="1249680" y="10972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200-000047010000}"/>
            </a:ext>
          </a:extLst>
        </xdr:cNvPr>
        <xdr:cNvSpPr txBox="1">
          <a:spLocks noChangeArrowheads="1"/>
        </xdr:cNvSpPr>
      </xdr:nvSpPr>
      <xdr:spPr bwMode="auto">
        <a:xfrm>
          <a:off x="1249680" y="11338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200-000048010000}"/>
            </a:ext>
          </a:extLst>
        </xdr:cNvPr>
        <xdr:cNvSpPr txBox="1">
          <a:spLocks noChangeArrowheads="1"/>
        </xdr:cNvSpPr>
      </xdr:nvSpPr>
      <xdr:spPr bwMode="auto">
        <a:xfrm>
          <a:off x="1249680" y="11338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200-000049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200-00004A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200-00004B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200-00004C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200-00004D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200-00004E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200-00004F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200-000050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200-000051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200-000052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200-000053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200-000054010000}"/>
            </a:ext>
          </a:extLst>
        </xdr:cNvPr>
        <xdr:cNvSpPr txBox="1">
          <a:spLocks noChangeArrowheads="1"/>
        </xdr:cNvSpPr>
      </xdr:nvSpPr>
      <xdr:spPr bwMode="auto">
        <a:xfrm>
          <a:off x="1249680" y="11338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200-000055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200-000056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200-000057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200-000058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200-000059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200-00005A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200-00005B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200-00005C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200-00005D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200-00005E010000}"/>
            </a:ext>
          </a:extLst>
        </xdr:cNvPr>
        <xdr:cNvSpPr txBox="1">
          <a:spLocks noChangeArrowheads="1"/>
        </xdr:cNvSpPr>
      </xdr:nvSpPr>
      <xdr:spPr bwMode="auto">
        <a:xfrm>
          <a:off x="12496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61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200-00005F010000}"/>
            </a:ext>
          </a:extLst>
        </xdr:cNvPr>
        <xdr:cNvSpPr txBox="1">
          <a:spLocks noChangeArrowheads="1"/>
        </xdr:cNvSpPr>
      </xdr:nvSpPr>
      <xdr:spPr bwMode="auto">
        <a:xfrm>
          <a:off x="1287780" y="11155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67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200-000060010000}"/>
            </a:ext>
          </a:extLst>
        </xdr:cNvPr>
        <xdr:cNvSpPr txBox="1">
          <a:spLocks noChangeArrowheads="1"/>
        </xdr:cNvSpPr>
      </xdr:nvSpPr>
      <xdr:spPr bwMode="auto">
        <a:xfrm>
          <a:off x="4373880" y="1240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200-000061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200-000062010000}"/>
            </a:ext>
          </a:extLst>
        </xdr:cNvPr>
        <xdr:cNvSpPr txBox="1">
          <a:spLocks noChangeArrowheads="1"/>
        </xdr:cNvSpPr>
      </xdr:nvSpPr>
      <xdr:spPr bwMode="auto">
        <a:xfrm>
          <a:off x="18745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200-000063010000}"/>
            </a:ext>
          </a:extLst>
        </xdr:cNvPr>
        <xdr:cNvSpPr txBox="1">
          <a:spLocks noChangeArrowheads="1"/>
        </xdr:cNvSpPr>
      </xdr:nvSpPr>
      <xdr:spPr bwMode="auto">
        <a:xfrm>
          <a:off x="18745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200-000064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200-000065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200-000066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200-000067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200-000068010000}"/>
            </a:ext>
          </a:extLst>
        </xdr:cNvPr>
        <xdr:cNvSpPr txBox="1">
          <a:spLocks noChangeArrowheads="1"/>
        </xdr:cNvSpPr>
      </xdr:nvSpPr>
      <xdr:spPr bwMode="auto">
        <a:xfrm>
          <a:off x="187452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200-000069010000}"/>
            </a:ext>
          </a:extLst>
        </xdr:cNvPr>
        <xdr:cNvSpPr txBox="1">
          <a:spLocks noChangeArrowheads="1"/>
        </xdr:cNvSpPr>
      </xdr:nvSpPr>
      <xdr:spPr bwMode="auto">
        <a:xfrm>
          <a:off x="187452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200-00006A010000}"/>
            </a:ext>
          </a:extLst>
        </xdr:cNvPr>
        <xdr:cNvSpPr txBox="1">
          <a:spLocks noChangeArrowheads="1"/>
        </xdr:cNvSpPr>
      </xdr:nvSpPr>
      <xdr:spPr bwMode="auto">
        <a:xfrm>
          <a:off x="18745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200-00006B010000}"/>
            </a:ext>
          </a:extLst>
        </xdr:cNvPr>
        <xdr:cNvSpPr txBox="1">
          <a:spLocks noChangeArrowheads="1"/>
        </xdr:cNvSpPr>
      </xdr:nvSpPr>
      <xdr:spPr bwMode="auto">
        <a:xfrm>
          <a:off x="18745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200-00006C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200-00006D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2200-00006E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200-00006F010000}"/>
            </a:ext>
          </a:extLst>
        </xdr:cNvPr>
        <xdr:cNvSpPr txBox="1">
          <a:spLocks noChangeArrowheads="1"/>
        </xdr:cNvSpPr>
      </xdr:nvSpPr>
      <xdr:spPr bwMode="auto">
        <a:xfrm>
          <a:off x="18745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87</xdr:row>
      <xdr:rowOff>9525</xdr:rowOff>
    </xdr:from>
    <xdr:ext cx="114300" cy="285750"/>
    <xdr:sp macro="" textlink="">
      <xdr:nvSpPr>
        <xdr:cNvPr id="368" name="Text Box 8">
          <a:extLst>
            <a:ext uri="{FF2B5EF4-FFF2-40B4-BE49-F238E27FC236}">
              <a16:creationId xmlns:a16="http://schemas.microsoft.com/office/drawing/2014/main" id="{00000000-0008-0000-2200-000070010000}"/>
            </a:ext>
          </a:extLst>
        </xdr:cNvPr>
        <xdr:cNvSpPr txBox="1">
          <a:spLocks noChangeArrowheads="1"/>
        </xdr:cNvSpPr>
      </xdr:nvSpPr>
      <xdr:spPr bwMode="auto">
        <a:xfrm>
          <a:off x="2293620" y="1592008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9" name="Text Box 13">
          <a:extLst>
            <a:ext uri="{FF2B5EF4-FFF2-40B4-BE49-F238E27FC236}">
              <a16:creationId xmlns:a16="http://schemas.microsoft.com/office/drawing/2014/main" id="{00000000-0008-0000-2200-000071010000}"/>
            </a:ext>
          </a:extLst>
        </xdr:cNvPr>
        <xdr:cNvSpPr txBox="1">
          <a:spLocks noChangeArrowheads="1"/>
        </xdr:cNvSpPr>
      </xdr:nvSpPr>
      <xdr:spPr bwMode="auto">
        <a:xfrm>
          <a:off x="187452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200-000072010000}"/>
            </a:ext>
          </a:extLst>
        </xdr:cNvPr>
        <xdr:cNvSpPr txBox="1">
          <a:spLocks noChangeArrowheads="1"/>
        </xdr:cNvSpPr>
      </xdr:nvSpPr>
      <xdr:spPr bwMode="auto">
        <a:xfrm>
          <a:off x="249936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200-000073010000}"/>
            </a:ext>
          </a:extLst>
        </xdr:cNvPr>
        <xdr:cNvSpPr txBox="1">
          <a:spLocks noChangeArrowheads="1"/>
        </xdr:cNvSpPr>
      </xdr:nvSpPr>
      <xdr:spPr bwMode="auto">
        <a:xfrm>
          <a:off x="249936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200-000074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200-000075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200-000076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200-000077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200-000078010000}"/>
            </a:ext>
          </a:extLst>
        </xdr:cNvPr>
        <xdr:cNvSpPr txBox="1">
          <a:spLocks noChangeArrowheads="1"/>
        </xdr:cNvSpPr>
      </xdr:nvSpPr>
      <xdr:spPr bwMode="auto">
        <a:xfrm>
          <a:off x="249936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200-000079010000}"/>
            </a:ext>
          </a:extLst>
        </xdr:cNvPr>
        <xdr:cNvSpPr txBox="1">
          <a:spLocks noChangeArrowheads="1"/>
        </xdr:cNvSpPr>
      </xdr:nvSpPr>
      <xdr:spPr bwMode="auto">
        <a:xfrm>
          <a:off x="249936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200-00007A010000}"/>
            </a:ext>
          </a:extLst>
        </xdr:cNvPr>
        <xdr:cNvSpPr txBox="1">
          <a:spLocks noChangeArrowheads="1"/>
        </xdr:cNvSpPr>
      </xdr:nvSpPr>
      <xdr:spPr bwMode="auto">
        <a:xfrm>
          <a:off x="249936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200-00007B010000}"/>
            </a:ext>
          </a:extLst>
        </xdr:cNvPr>
        <xdr:cNvSpPr txBox="1">
          <a:spLocks noChangeArrowheads="1"/>
        </xdr:cNvSpPr>
      </xdr:nvSpPr>
      <xdr:spPr bwMode="auto">
        <a:xfrm>
          <a:off x="249936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200-00007C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200-00007D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2200-00007E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3" name="Text Box 12">
          <a:extLst>
            <a:ext uri="{FF2B5EF4-FFF2-40B4-BE49-F238E27FC236}">
              <a16:creationId xmlns:a16="http://schemas.microsoft.com/office/drawing/2014/main" id="{00000000-0008-0000-2200-00007F010000}"/>
            </a:ext>
          </a:extLst>
        </xdr:cNvPr>
        <xdr:cNvSpPr txBox="1">
          <a:spLocks noChangeArrowheads="1"/>
        </xdr:cNvSpPr>
      </xdr:nvSpPr>
      <xdr:spPr bwMode="auto">
        <a:xfrm>
          <a:off x="249936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86</xdr:row>
      <xdr:rowOff>104775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200-000080010000}"/>
            </a:ext>
          </a:extLst>
        </xdr:cNvPr>
        <xdr:cNvSpPr txBox="1">
          <a:spLocks noChangeArrowheads="1"/>
        </xdr:cNvSpPr>
      </xdr:nvSpPr>
      <xdr:spPr bwMode="auto">
        <a:xfrm>
          <a:off x="2927985" y="158324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85" name="Text Box 13">
          <a:extLst>
            <a:ext uri="{FF2B5EF4-FFF2-40B4-BE49-F238E27FC236}">
              <a16:creationId xmlns:a16="http://schemas.microsoft.com/office/drawing/2014/main" id="{00000000-0008-0000-2200-000081010000}"/>
            </a:ext>
          </a:extLst>
        </xdr:cNvPr>
        <xdr:cNvSpPr txBox="1">
          <a:spLocks noChangeArrowheads="1"/>
        </xdr:cNvSpPr>
      </xdr:nvSpPr>
      <xdr:spPr bwMode="auto">
        <a:xfrm>
          <a:off x="249936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200-000082010000}"/>
            </a:ext>
          </a:extLst>
        </xdr:cNvPr>
        <xdr:cNvSpPr txBox="1">
          <a:spLocks noChangeArrowheads="1"/>
        </xdr:cNvSpPr>
      </xdr:nvSpPr>
      <xdr:spPr bwMode="auto">
        <a:xfrm>
          <a:off x="312420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200-000083010000}"/>
            </a:ext>
          </a:extLst>
        </xdr:cNvPr>
        <xdr:cNvSpPr txBox="1">
          <a:spLocks noChangeArrowheads="1"/>
        </xdr:cNvSpPr>
      </xdr:nvSpPr>
      <xdr:spPr bwMode="auto">
        <a:xfrm>
          <a:off x="312420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200-000084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200-000085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200-000086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200-000087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200-000088010000}"/>
            </a:ext>
          </a:extLst>
        </xdr:cNvPr>
        <xdr:cNvSpPr txBox="1">
          <a:spLocks noChangeArrowheads="1"/>
        </xdr:cNvSpPr>
      </xdr:nvSpPr>
      <xdr:spPr bwMode="auto">
        <a:xfrm>
          <a:off x="312420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200-000089010000}"/>
            </a:ext>
          </a:extLst>
        </xdr:cNvPr>
        <xdr:cNvSpPr txBox="1">
          <a:spLocks noChangeArrowheads="1"/>
        </xdr:cNvSpPr>
      </xdr:nvSpPr>
      <xdr:spPr bwMode="auto">
        <a:xfrm>
          <a:off x="312420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200-00008A010000}"/>
            </a:ext>
          </a:extLst>
        </xdr:cNvPr>
        <xdr:cNvSpPr txBox="1">
          <a:spLocks noChangeArrowheads="1"/>
        </xdr:cNvSpPr>
      </xdr:nvSpPr>
      <xdr:spPr bwMode="auto">
        <a:xfrm>
          <a:off x="312420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200-00008B010000}"/>
            </a:ext>
          </a:extLst>
        </xdr:cNvPr>
        <xdr:cNvSpPr txBox="1">
          <a:spLocks noChangeArrowheads="1"/>
        </xdr:cNvSpPr>
      </xdr:nvSpPr>
      <xdr:spPr bwMode="auto">
        <a:xfrm>
          <a:off x="312420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200-00008C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200-00008D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200-00008E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200-00008F010000}"/>
            </a:ext>
          </a:extLst>
        </xdr:cNvPr>
        <xdr:cNvSpPr txBox="1">
          <a:spLocks noChangeArrowheads="1"/>
        </xdr:cNvSpPr>
      </xdr:nvSpPr>
      <xdr:spPr bwMode="auto">
        <a:xfrm>
          <a:off x="312420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200-000090010000}"/>
            </a:ext>
          </a:extLst>
        </xdr:cNvPr>
        <xdr:cNvSpPr txBox="1">
          <a:spLocks noChangeArrowheads="1"/>
        </xdr:cNvSpPr>
      </xdr:nvSpPr>
      <xdr:spPr bwMode="auto">
        <a:xfrm>
          <a:off x="312420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200-000091010000}"/>
            </a:ext>
          </a:extLst>
        </xdr:cNvPr>
        <xdr:cNvSpPr txBox="1">
          <a:spLocks noChangeArrowheads="1"/>
        </xdr:cNvSpPr>
      </xdr:nvSpPr>
      <xdr:spPr bwMode="auto">
        <a:xfrm>
          <a:off x="374904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200-000092010000}"/>
            </a:ext>
          </a:extLst>
        </xdr:cNvPr>
        <xdr:cNvSpPr txBox="1">
          <a:spLocks noChangeArrowheads="1"/>
        </xdr:cNvSpPr>
      </xdr:nvSpPr>
      <xdr:spPr bwMode="auto">
        <a:xfrm>
          <a:off x="374904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200-000093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200-000094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200-000095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200-000096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200-000097010000}"/>
            </a:ext>
          </a:extLst>
        </xdr:cNvPr>
        <xdr:cNvSpPr txBox="1">
          <a:spLocks noChangeArrowheads="1"/>
        </xdr:cNvSpPr>
      </xdr:nvSpPr>
      <xdr:spPr bwMode="auto">
        <a:xfrm>
          <a:off x="374904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200-000098010000}"/>
            </a:ext>
          </a:extLst>
        </xdr:cNvPr>
        <xdr:cNvSpPr txBox="1">
          <a:spLocks noChangeArrowheads="1"/>
        </xdr:cNvSpPr>
      </xdr:nvSpPr>
      <xdr:spPr bwMode="auto">
        <a:xfrm>
          <a:off x="374904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200-000099010000}"/>
            </a:ext>
          </a:extLst>
        </xdr:cNvPr>
        <xdr:cNvSpPr txBox="1">
          <a:spLocks noChangeArrowheads="1"/>
        </xdr:cNvSpPr>
      </xdr:nvSpPr>
      <xdr:spPr bwMode="auto">
        <a:xfrm>
          <a:off x="374904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635000</xdr:colOff>
      <xdr:row>89</xdr:row>
      <xdr:rowOff>158750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200-00009A010000}"/>
            </a:ext>
          </a:extLst>
        </xdr:cNvPr>
        <xdr:cNvSpPr txBox="1">
          <a:spLocks noChangeArrowheads="1"/>
        </xdr:cNvSpPr>
      </xdr:nvSpPr>
      <xdr:spPr bwMode="auto">
        <a:xfrm>
          <a:off x="5826125" y="15001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200-00009B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200-00009C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200-00009D010000}"/>
            </a:ext>
          </a:extLst>
        </xdr:cNvPr>
        <xdr:cNvSpPr txBox="1">
          <a:spLocks noChangeArrowheads="1"/>
        </xdr:cNvSpPr>
      </xdr:nvSpPr>
      <xdr:spPr bwMode="auto">
        <a:xfrm>
          <a:off x="374904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238125</xdr:colOff>
      <xdr:row>102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200-00009E010000}"/>
            </a:ext>
          </a:extLst>
        </xdr:cNvPr>
        <xdr:cNvSpPr txBox="1">
          <a:spLocks noChangeArrowheads="1"/>
        </xdr:cNvSpPr>
      </xdr:nvSpPr>
      <xdr:spPr bwMode="auto">
        <a:xfrm>
          <a:off x="6191250" y="17319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86</xdr:row>
      <xdr:rowOff>104775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200-00009F010000}"/>
            </a:ext>
          </a:extLst>
        </xdr:cNvPr>
        <xdr:cNvSpPr txBox="1">
          <a:spLocks noChangeArrowheads="1"/>
        </xdr:cNvSpPr>
      </xdr:nvSpPr>
      <xdr:spPr bwMode="auto">
        <a:xfrm>
          <a:off x="4177665" y="158324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16" name="Text Box 13">
          <a:extLst>
            <a:ext uri="{FF2B5EF4-FFF2-40B4-BE49-F238E27FC236}">
              <a16:creationId xmlns:a16="http://schemas.microsoft.com/office/drawing/2014/main" id="{00000000-0008-0000-2200-0000A0010000}"/>
            </a:ext>
          </a:extLst>
        </xdr:cNvPr>
        <xdr:cNvSpPr txBox="1">
          <a:spLocks noChangeArrowheads="1"/>
        </xdr:cNvSpPr>
      </xdr:nvSpPr>
      <xdr:spPr bwMode="auto">
        <a:xfrm>
          <a:off x="374904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200-0000A1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200-0000A2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200-0000A3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200-0000A4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200-0000A5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200-0000A6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200-0000A7010000}"/>
            </a:ext>
          </a:extLst>
        </xdr:cNvPr>
        <xdr:cNvSpPr txBox="1">
          <a:spLocks noChangeArrowheads="1"/>
        </xdr:cNvSpPr>
      </xdr:nvSpPr>
      <xdr:spPr bwMode="auto">
        <a:xfrm>
          <a:off x="43738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200-0000A8010000}"/>
            </a:ext>
          </a:extLst>
        </xdr:cNvPr>
        <xdr:cNvSpPr txBox="1">
          <a:spLocks noChangeArrowheads="1"/>
        </xdr:cNvSpPr>
      </xdr:nvSpPr>
      <xdr:spPr bwMode="auto">
        <a:xfrm>
          <a:off x="43738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200-0000A9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200-0000AA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200-0000AB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200-0000AC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200-0000AD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200-0000AE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104775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200-0000AF010000}"/>
            </a:ext>
          </a:extLst>
        </xdr:cNvPr>
        <xdr:cNvSpPr txBox="1">
          <a:spLocks noChangeArrowheads="1"/>
        </xdr:cNvSpPr>
      </xdr:nvSpPr>
      <xdr:spPr bwMode="auto">
        <a:xfrm>
          <a:off x="4373880" y="158324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200-0000B0010000}"/>
            </a:ext>
          </a:extLst>
        </xdr:cNvPr>
        <xdr:cNvSpPr txBox="1">
          <a:spLocks noChangeArrowheads="1"/>
        </xdr:cNvSpPr>
      </xdr:nvSpPr>
      <xdr:spPr bwMode="auto">
        <a:xfrm>
          <a:off x="43738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200-0000B1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200-0000B2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200-0000B3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200-0000B4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200-0000B5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200-0000B6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200-0000B7010000}"/>
            </a:ext>
          </a:extLst>
        </xdr:cNvPr>
        <xdr:cNvSpPr txBox="1">
          <a:spLocks noChangeArrowheads="1"/>
        </xdr:cNvSpPr>
      </xdr:nvSpPr>
      <xdr:spPr bwMode="auto">
        <a:xfrm>
          <a:off x="43738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200-0000B8010000}"/>
            </a:ext>
          </a:extLst>
        </xdr:cNvPr>
        <xdr:cNvSpPr txBox="1">
          <a:spLocks noChangeArrowheads="1"/>
        </xdr:cNvSpPr>
      </xdr:nvSpPr>
      <xdr:spPr bwMode="auto">
        <a:xfrm>
          <a:off x="43738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200-0000B9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200-0000BA010000}"/>
            </a:ext>
          </a:extLst>
        </xdr:cNvPr>
        <xdr:cNvSpPr txBox="1">
          <a:spLocks noChangeArrowheads="1"/>
        </xdr:cNvSpPr>
      </xdr:nvSpPr>
      <xdr:spPr bwMode="auto">
        <a:xfrm>
          <a:off x="437388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200-0000BB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200-0000BC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200-0000BD010000}"/>
            </a:ext>
          </a:extLst>
        </xdr:cNvPr>
        <xdr:cNvSpPr txBox="1">
          <a:spLocks noChangeArrowheads="1"/>
        </xdr:cNvSpPr>
      </xdr:nvSpPr>
      <xdr:spPr bwMode="auto">
        <a:xfrm>
          <a:off x="437388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2200-0000BF010000}"/>
            </a:ext>
          </a:extLst>
        </xdr:cNvPr>
        <xdr:cNvSpPr txBox="1">
          <a:spLocks noChangeArrowheads="1"/>
        </xdr:cNvSpPr>
      </xdr:nvSpPr>
      <xdr:spPr bwMode="auto">
        <a:xfrm>
          <a:off x="437388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200-0000C0010000}"/>
            </a:ext>
          </a:extLst>
        </xdr:cNvPr>
        <xdr:cNvSpPr txBox="1">
          <a:spLocks noChangeArrowheads="1"/>
        </xdr:cNvSpPr>
      </xdr:nvSpPr>
      <xdr:spPr bwMode="auto">
        <a:xfrm>
          <a:off x="49987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200-0000C1010000}"/>
            </a:ext>
          </a:extLst>
        </xdr:cNvPr>
        <xdr:cNvSpPr txBox="1">
          <a:spLocks noChangeArrowheads="1"/>
        </xdr:cNvSpPr>
      </xdr:nvSpPr>
      <xdr:spPr bwMode="auto">
        <a:xfrm>
          <a:off x="49987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200-0000C2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200-0000C3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200-0000C4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200-0000C5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200-0000C6010000}"/>
            </a:ext>
          </a:extLst>
        </xdr:cNvPr>
        <xdr:cNvSpPr txBox="1">
          <a:spLocks noChangeArrowheads="1"/>
        </xdr:cNvSpPr>
      </xdr:nvSpPr>
      <xdr:spPr bwMode="auto">
        <a:xfrm>
          <a:off x="499872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200-0000C7010000}"/>
            </a:ext>
          </a:extLst>
        </xdr:cNvPr>
        <xdr:cNvSpPr txBox="1">
          <a:spLocks noChangeArrowheads="1"/>
        </xdr:cNvSpPr>
      </xdr:nvSpPr>
      <xdr:spPr bwMode="auto">
        <a:xfrm>
          <a:off x="4998720" y="15910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200-0000C8010000}"/>
            </a:ext>
          </a:extLst>
        </xdr:cNvPr>
        <xdr:cNvSpPr txBox="1">
          <a:spLocks noChangeArrowheads="1"/>
        </xdr:cNvSpPr>
      </xdr:nvSpPr>
      <xdr:spPr bwMode="auto">
        <a:xfrm>
          <a:off x="49987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200-0000C9010000}"/>
            </a:ext>
          </a:extLst>
        </xdr:cNvPr>
        <xdr:cNvSpPr txBox="1">
          <a:spLocks noChangeArrowheads="1"/>
        </xdr:cNvSpPr>
      </xdr:nvSpPr>
      <xdr:spPr bwMode="auto">
        <a:xfrm>
          <a:off x="4998720" y="1554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200-0000CA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200-0000CB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200-0000CC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61" name="Text Box 12">
          <a:extLst>
            <a:ext uri="{FF2B5EF4-FFF2-40B4-BE49-F238E27FC236}">
              <a16:creationId xmlns:a16="http://schemas.microsoft.com/office/drawing/2014/main" id="{00000000-0008-0000-2200-0000CD010000}"/>
            </a:ext>
          </a:extLst>
        </xdr:cNvPr>
        <xdr:cNvSpPr txBox="1">
          <a:spLocks noChangeArrowheads="1"/>
        </xdr:cNvSpPr>
      </xdr:nvSpPr>
      <xdr:spPr bwMode="auto">
        <a:xfrm>
          <a:off x="4998720" y="15727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87</xdr:row>
      <xdr:rowOff>115358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200-0000CE010000}"/>
            </a:ext>
          </a:extLst>
        </xdr:cNvPr>
        <xdr:cNvSpPr txBox="1">
          <a:spLocks noChangeArrowheads="1"/>
        </xdr:cNvSpPr>
      </xdr:nvSpPr>
      <xdr:spPr bwMode="auto">
        <a:xfrm>
          <a:off x="5490845" y="1602591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95250</xdr:colOff>
      <xdr:row>73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200-0000CF010000}"/>
            </a:ext>
          </a:extLst>
        </xdr:cNvPr>
        <xdr:cNvSpPr txBox="1">
          <a:spLocks noChangeArrowheads="1"/>
        </xdr:cNvSpPr>
      </xdr:nvSpPr>
      <xdr:spPr bwMode="auto">
        <a:xfrm>
          <a:off x="5718810" y="1353015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200-0000D0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200-0000D1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200-0000D2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200-0000D3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200-0000D4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200-0000D5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200-0000D6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200-0000D7010000}"/>
            </a:ext>
          </a:extLst>
        </xdr:cNvPr>
        <xdr:cNvSpPr txBox="1">
          <a:spLocks noChangeArrowheads="1"/>
        </xdr:cNvSpPr>
      </xdr:nvSpPr>
      <xdr:spPr bwMode="auto">
        <a:xfrm>
          <a:off x="1249680" y="16276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200-0000D8010000}"/>
            </a:ext>
          </a:extLst>
        </xdr:cNvPr>
        <xdr:cNvSpPr txBox="1">
          <a:spLocks noChangeArrowheads="1"/>
        </xdr:cNvSpPr>
      </xdr:nvSpPr>
      <xdr:spPr bwMode="auto">
        <a:xfrm>
          <a:off x="124968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200-0000D9010000}"/>
            </a:ext>
          </a:extLst>
        </xdr:cNvPr>
        <xdr:cNvSpPr txBox="1">
          <a:spLocks noChangeArrowheads="1"/>
        </xdr:cNvSpPr>
      </xdr:nvSpPr>
      <xdr:spPr bwMode="auto">
        <a:xfrm>
          <a:off x="124968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200-0000DA01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200-0000DB01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200-0000DC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200-0000DD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200-0000DE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200-0000DF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200-0000E0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200-0000E1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200-0000E2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200-0000E3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200-0000E4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200-0000E5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200-0000E6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200-0000E701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200-0000E8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200-0000E9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200-0000EA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200-0000EB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200-0000EC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200-0000ED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200-0000EE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200-0000EF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200-0000F0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200-0000F1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200-0000F2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200-0000F301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200-0000F401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200-0000F5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200-0000F6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200-0000F7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200-0000F8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200-0000F9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200-0000FA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200-0000FB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200-0000FC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200-0000FD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200-0000FE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200-0000FF01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200-000000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200-000001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200-000002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200-000003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200-000004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200-000005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200-000006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200-000007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200-000008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200-000009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0000000-0008-0000-2200-00000A020000}"/>
            </a:ext>
          </a:extLst>
        </xdr:cNvPr>
        <xdr:cNvSpPr txBox="1">
          <a:spLocks noChangeArrowheads="1"/>
        </xdr:cNvSpPr>
      </xdr:nvSpPr>
      <xdr:spPr bwMode="auto">
        <a:xfrm>
          <a:off x="1260263" y="808905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200-00000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200-00000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200-00000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200-00000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200-00000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200-00001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200-000011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200-00001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200-00001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200-00001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200-00001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200-00001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200-00001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200-00001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200-00001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200-00001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200-00001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200-00001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200-00001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200-00001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200-00001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200-00002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200-00002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200-00002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200-00002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200-00002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200-00002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200-00002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200-00002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200-00002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200-00002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200-00002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200-00002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200-00002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200-00002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200-00002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200-00002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200-00003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200-000031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200-00003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200-00003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200-00003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200-00003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200-00003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200-00003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200-00003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200-00003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200-00003A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200-00003B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200-00003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200-00003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200-00003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200-00003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200-00004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200-000041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200-00004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200-00004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200-00004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200-00004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200-00004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200-000047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200-00004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200-00004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200-00004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200-00004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200-00004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200-00004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200-00004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200-00004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200-00005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200-000051020000}"/>
            </a:ext>
          </a:extLst>
        </xdr:cNvPr>
        <xdr:cNvSpPr txBox="1">
          <a:spLocks noChangeArrowheads="1"/>
        </xdr:cNvSpPr>
      </xdr:nvSpPr>
      <xdr:spPr bwMode="auto">
        <a:xfrm>
          <a:off x="1260263" y="863769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200-00005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200-00005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200-00005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200-00005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200-00005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200-00005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200-00005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200-00005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200-00005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200-00005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200-00005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200-00005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200-00005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200-00005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200-00006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200-00006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200-00006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200-00006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200-00006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200-00006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200-00006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200-00006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200-000068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200-000069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200-00006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200-00006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200-00006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200-00006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200-00006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200-00006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200-00007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200-00007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200-00007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200-00007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200-00007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200-000075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200-00007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200-00007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200-00007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200-00007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200-00007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200-00007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200-00007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200-00007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200-00007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200-00007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200-00008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200-000081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200-000082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200-00008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200-00008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200-00008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200-00008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200-00008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200-00008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200-00008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200-00008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200-00008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200-00008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200-00008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200-00008E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200-00008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200-00009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200-00009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200-00009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200-00009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200-00009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200-00009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200-00009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200-00009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95250</xdr:colOff>
      <xdr:row>50</xdr:row>
      <xdr:rowOff>0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200-000098020000}"/>
            </a:ext>
          </a:extLst>
        </xdr:cNvPr>
        <xdr:cNvSpPr txBox="1">
          <a:spLocks noChangeArrowheads="1"/>
        </xdr:cNvSpPr>
      </xdr:nvSpPr>
      <xdr:spPr bwMode="auto">
        <a:xfrm>
          <a:off x="134493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200-000099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200-00009A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200-00009B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200-00009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200-00009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200-00009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200-00009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200-0000A0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200-0000A1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200-0000A2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200-0000A3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200-0000A4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200-0000A5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200-0000A6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200-0000A7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200-0000A8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200-0000A9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200-0000AA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200-0000AB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200-0000A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200-0000A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200-0000A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200-0000A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200-0000B0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200-0000B1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200-0000B2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200-0000B3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200-0000B4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200-0000B5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200-0000B6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200-0000B7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200-0000B8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200-0000B9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200-0000BA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200-0000BB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200-0000B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200-0000B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200-0000B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200-0000B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200-0000C0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200-0000C1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200-0000C2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200-0000C3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200-0000C4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200-0000C5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200-0000C6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200-0000C7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200-0000C8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200-0000C9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200-0000CA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200-0000CB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200-0000C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200-0000C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200-0000C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200-0000C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200-0000D0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200-0000D1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200-0000D2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200-0000D3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200-0000D4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200-0000D5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200-0000D6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200-0000D7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200-0000D8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200-0000D9020000}"/>
            </a:ext>
          </a:extLst>
        </xdr:cNvPr>
        <xdr:cNvSpPr txBox="1">
          <a:spLocks noChangeArrowheads="1"/>
        </xdr:cNvSpPr>
      </xdr:nvSpPr>
      <xdr:spPr bwMode="auto">
        <a:xfrm>
          <a:off x="1260263" y="973497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200-0000DA02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200-0000DB02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200-0000D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200-0000D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200-0000D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200-0000D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200-0000E0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200-0000E1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200-0000E2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200-0000E3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200-0000E4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200-0000E5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200-0000E6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200-0000E702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200-0000E8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200-0000E9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200-0000EA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200-0000EB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200-0000E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200-0000E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200-0000E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200-0000E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200-0000F0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200-0000F1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200-0000F2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200-0000F302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200-0000F402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200-0000F5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200-0000F6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200-0000F7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200-0000F8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200-0000F9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200-0000FA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200-0000FB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200-0000FC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200-0000FD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200-0000FE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200-0000FF02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200-00000003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200-000001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200-000002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200-000003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200-000004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200-000005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200-000006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200-000007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200-000008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200-000009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200-00000A030000}"/>
            </a:ext>
          </a:extLst>
        </xdr:cNvPr>
        <xdr:cNvSpPr txBox="1">
          <a:spLocks noChangeArrowheads="1"/>
        </xdr:cNvSpPr>
      </xdr:nvSpPr>
      <xdr:spPr bwMode="auto">
        <a:xfrm>
          <a:off x="1260263" y="973497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200-00000B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200-00000C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200-00000D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200-00000E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200-00000F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200-000010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200-000011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200-000012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200-000013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200-000014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200-000015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200-000016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200-000017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200-000018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200-000019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200-00001A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200-00001B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200-00001C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200-00001D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200-00001E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200-00001F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200-000020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200-000021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200-000022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200-000023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200-000024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200-000025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200-000026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200-000027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200-000028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200-000029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200-00002A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200-00002B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200-00002C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200-00002D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200-00002E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200-00002F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200-000030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200-000031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200-000032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200-000033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200-000034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200-000035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200-000036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200-000037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200-000038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200-000039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200-00003A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200-00003B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200-00003C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200-00003D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200-00003E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200-00003F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200-000040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200-000041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200-000042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200-000043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200-000044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200-000045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200-000046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200-000047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200-000048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200-000049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200-00004A030000}"/>
            </a:ext>
          </a:extLst>
        </xdr:cNvPr>
        <xdr:cNvSpPr txBox="1">
          <a:spLocks noChangeArrowheads="1"/>
        </xdr:cNvSpPr>
      </xdr:nvSpPr>
      <xdr:spPr bwMode="auto">
        <a:xfrm>
          <a:off x="1249680" y="10241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56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200-00004B030000}"/>
            </a:ext>
          </a:extLst>
        </xdr:cNvPr>
        <xdr:cNvSpPr txBox="1">
          <a:spLocks noChangeArrowheads="1"/>
        </xdr:cNvSpPr>
      </xdr:nvSpPr>
      <xdr:spPr bwMode="auto">
        <a:xfrm>
          <a:off x="1260263" y="102836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2200-00004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00000000-0008-0000-2200-00004D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6" name="Text Box 2">
          <a:extLst>
            <a:ext uri="{FF2B5EF4-FFF2-40B4-BE49-F238E27FC236}">
              <a16:creationId xmlns:a16="http://schemas.microsoft.com/office/drawing/2014/main" id="{00000000-0008-0000-2200-00004E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7" name="Text Box 3">
          <a:extLst>
            <a:ext uri="{FF2B5EF4-FFF2-40B4-BE49-F238E27FC236}">
              <a16:creationId xmlns:a16="http://schemas.microsoft.com/office/drawing/2014/main" id="{00000000-0008-0000-2200-00004F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8" name="Text Box 4">
          <a:extLst>
            <a:ext uri="{FF2B5EF4-FFF2-40B4-BE49-F238E27FC236}">
              <a16:creationId xmlns:a16="http://schemas.microsoft.com/office/drawing/2014/main" id="{00000000-0008-0000-2200-000050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9" name="Text Box 5">
          <a:extLst>
            <a:ext uri="{FF2B5EF4-FFF2-40B4-BE49-F238E27FC236}">
              <a16:creationId xmlns:a16="http://schemas.microsoft.com/office/drawing/2014/main" id="{00000000-0008-0000-2200-000051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0" name="Text Box 6">
          <a:extLst>
            <a:ext uri="{FF2B5EF4-FFF2-40B4-BE49-F238E27FC236}">
              <a16:creationId xmlns:a16="http://schemas.microsoft.com/office/drawing/2014/main" id="{00000000-0008-0000-2200-000052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1" name="Text Box 8">
          <a:extLst>
            <a:ext uri="{FF2B5EF4-FFF2-40B4-BE49-F238E27FC236}">
              <a16:creationId xmlns:a16="http://schemas.microsoft.com/office/drawing/2014/main" id="{00000000-0008-0000-2200-000053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2" name="Text Box 9">
          <a:extLst>
            <a:ext uri="{FF2B5EF4-FFF2-40B4-BE49-F238E27FC236}">
              <a16:creationId xmlns:a16="http://schemas.microsoft.com/office/drawing/2014/main" id="{00000000-0008-0000-2200-000054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3" name="Text Box 10">
          <a:extLst>
            <a:ext uri="{FF2B5EF4-FFF2-40B4-BE49-F238E27FC236}">
              <a16:creationId xmlns:a16="http://schemas.microsoft.com/office/drawing/2014/main" id="{00000000-0008-0000-2200-000055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00000000-0008-0000-2200-000056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5" name="Text Box 2">
          <a:extLst>
            <a:ext uri="{FF2B5EF4-FFF2-40B4-BE49-F238E27FC236}">
              <a16:creationId xmlns:a16="http://schemas.microsoft.com/office/drawing/2014/main" id="{00000000-0008-0000-2200-000057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6" name="Text Box 8">
          <a:extLst>
            <a:ext uri="{FF2B5EF4-FFF2-40B4-BE49-F238E27FC236}">
              <a16:creationId xmlns:a16="http://schemas.microsoft.com/office/drawing/2014/main" id="{00000000-0008-0000-2200-000058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7" name="Text Box 8">
          <a:extLst>
            <a:ext uri="{FF2B5EF4-FFF2-40B4-BE49-F238E27FC236}">
              <a16:creationId xmlns:a16="http://schemas.microsoft.com/office/drawing/2014/main" id="{00000000-0008-0000-2200-000059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200-00005A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9" name="Text Box 8">
          <a:extLst>
            <a:ext uri="{FF2B5EF4-FFF2-40B4-BE49-F238E27FC236}">
              <a16:creationId xmlns:a16="http://schemas.microsoft.com/office/drawing/2014/main" id="{00000000-0008-0000-2200-00005B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0" name="Text Box 8">
          <a:extLst>
            <a:ext uri="{FF2B5EF4-FFF2-40B4-BE49-F238E27FC236}">
              <a16:creationId xmlns:a16="http://schemas.microsoft.com/office/drawing/2014/main" id="{00000000-0008-0000-2200-00005C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2200-00005D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2200-00005E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3" name="Text Box 3">
          <a:extLst>
            <a:ext uri="{FF2B5EF4-FFF2-40B4-BE49-F238E27FC236}">
              <a16:creationId xmlns:a16="http://schemas.microsoft.com/office/drawing/2014/main" id="{00000000-0008-0000-2200-00005F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4" name="Text Box 4">
          <a:extLst>
            <a:ext uri="{FF2B5EF4-FFF2-40B4-BE49-F238E27FC236}">
              <a16:creationId xmlns:a16="http://schemas.microsoft.com/office/drawing/2014/main" id="{00000000-0008-0000-2200-000060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5" name="Text Box 5">
          <a:extLst>
            <a:ext uri="{FF2B5EF4-FFF2-40B4-BE49-F238E27FC236}">
              <a16:creationId xmlns:a16="http://schemas.microsoft.com/office/drawing/2014/main" id="{00000000-0008-0000-2200-000061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6" name="Text Box 6">
          <a:extLst>
            <a:ext uri="{FF2B5EF4-FFF2-40B4-BE49-F238E27FC236}">
              <a16:creationId xmlns:a16="http://schemas.microsoft.com/office/drawing/2014/main" id="{00000000-0008-0000-2200-000062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7" name="Text Box 8">
          <a:extLst>
            <a:ext uri="{FF2B5EF4-FFF2-40B4-BE49-F238E27FC236}">
              <a16:creationId xmlns:a16="http://schemas.microsoft.com/office/drawing/2014/main" id="{00000000-0008-0000-2200-000063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8" name="Text Box 9">
          <a:extLst>
            <a:ext uri="{FF2B5EF4-FFF2-40B4-BE49-F238E27FC236}">
              <a16:creationId xmlns:a16="http://schemas.microsoft.com/office/drawing/2014/main" id="{00000000-0008-0000-2200-000064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9" name="Text Box 10">
          <a:extLst>
            <a:ext uri="{FF2B5EF4-FFF2-40B4-BE49-F238E27FC236}">
              <a16:creationId xmlns:a16="http://schemas.microsoft.com/office/drawing/2014/main" id="{00000000-0008-0000-2200-000065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0000000-0008-0000-2200-000066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2200-000067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872" name="Text Box 8">
          <a:extLst>
            <a:ext uri="{FF2B5EF4-FFF2-40B4-BE49-F238E27FC236}">
              <a16:creationId xmlns:a16="http://schemas.microsoft.com/office/drawing/2014/main" id="{00000000-0008-0000-2200-000068030000}"/>
            </a:ext>
          </a:extLst>
        </xdr:cNvPr>
        <xdr:cNvSpPr txBox="1">
          <a:spLocks noChangeArrowheads="1"/>
        </xdr:cNvSpPr>
      </xdr:nvSpPr>
      <xdr:spPr bwMode="auto">
        <a:xfrm>
          <a:off x="1253066" y="3721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873" name="Text Box 8">
          <a:extLst>
            <a:ext uri="{FF2B5EF4-FFF2-40B4-BE49-F238E27FC236}">
              <a16:creationId xmlns:a16="http://schemas.microsoft.com/office/drawing/2014/main" id="{00000000-0008-0000-2200-000069030000}"/>
            </a:ext>
          </a:extLst>
        </xdr:cNvPr>
        <xdr:cNvSpPr txBox="1">
          <a:spLocks noChangeArrowheads="1"/>
        </xdr:cNvSpPr>
      </xdr:nvSpPr>
      <xdr:spPr bwMode="auto">
        <a:xfrm>
          <a:off x="1249680" y="3721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4" name="Text Box 8">
          <a:extLst>
            <a:ext uri="{FF2B5EF4-FFF2-40B4-BE49-F238E27FC236}">
              <a16:creationId xmlns:a16="http://schemas.microsoft.com/office/drawing/2014/main" id="{00000000-0008-0000-2200-00006A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0000000-0008-0000-2200-00006B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6" name="Text Box 2">
          <a:extLst>
            <a:ext uri="{FF2B5EF4-FFF2-40B4-BE49-F238E27FC236}">
              <a16:creationId xmlns:a16="http://schemas.microsoft.com/office/drawing/2014/main" id="{00000000-0008-0000-2200-00006C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7" name="Text Box 3">
          <a:extLst>
            <a:ext uri="{FF2B5EF4-FFF2-40B4-BE49-F238E27FC236}">
              <a16:creationId xmlns:a16="http://schemas.microsoft.com/office/drawing/2014/main" id="{00000000-0008-0000-2200-00006D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8" name="Text Box 4">
          <a:extLst>
            <a:ext uri="{FF2B5EF4-FFF2-40B4-BE49-F238E27FC236}">
              <a16:creationId xmlns:a16="http://schemas.microsoft.com/office/drawing/2014/main" id="{00000000-0008-0000-2200-00006E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9" name="Text Box 5">
          <a:extLst>
            <a:ext uri="{FF2B5EF4-FFF2-40B4-BE49-F238E27FC236}">
              <a16:creationId xmlns:a16="http://schemas.microsoft.com/office/drawing/2014/main" id="{00000000-0008-0000-2200-00006F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0" name="Text Box 6">
          <a:extLst>
            <a:ext uri="{FF2B5EF4-FFF2-40B4-BE49-F238E27FC236}">
              <a16:creationId xmlns:a16="http://schemas.microsoft.com/office/drawing/2014/main" id="{00000000-0008-0000-2200-000070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2200-000071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2" name="Text Box 9">
          <a:extLst>
            <a:ext uri="{FF2B5EF4-FFF2-40B4-BE49-F238E27FC236}">
              <a16:creationId xmlns:a16="http://schemas.microsoft.com/office/drawing/2014/main" id="{00000000-0008-0000-2200-000072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3" name="Text Box 10">
          <a:extLst>
            <a:ext uri="{FF2B5EF4-FFF2-40B4-BE49-F238E27FC236}">
              <a16:creationId xmlns:a16="http://schemas.microsoft.com/office/drawing/2014/main" id="{00000000-0008-0000-2200-000073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0000000-0008-0000-2200-000074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5" name="Text Box 2">
          <a:extLst>
            <a:ext uri="{FF2B5EF4-FFF2-40B4-BE49-F238E27FC236}">
              <a16:creationId xmlns:a16="http://schemas.microsoft.com/office/drawing/2014/main" id="{00000000-0008-0000-2200-000075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2200-000076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7" name="Text Box 8">
          <a:extLst>
            <a:ext uri="{FF2B5EF4-FFF2-40B4-BE49-F238E27FC236}">
              <a16:creationId xmlns:a16="http://schemas.microsoft.com/office/drawing/2014/main" id="{00000000-0008-0000-2200-000077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8" name="Text Box 8">
          <a:extLst>
            <a:ext uri="{FF2B5EF4-FFF2-40B4-BE49-F238E27FC236}">
              <a16:creationId xmlns:a16="http://schemas.microsoft.com/office/drawing/2014/main" id="{00000000-0008-0000-2200-000078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9" name="Text Box 8">
          <a:extLst>
            <a:ext uri="{FF2B5EF4-FFF2-40B4-BE49-F238E27FC236}">
              <a16:creationId xmlns:a16="http://schemas.microsoft.com/office/drawing/2014/main" id="{00000000-0008-0000-2200-000079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0" name="Text Box 8">
          <a:extLst>
            <a:ext uri="{FF2B5EF4-FFF2-40B4-BE49-F238E27FC236}">
              <a16:creationId xmlns:a16="http://schemas.microsoft.com/office/drawing/2014/main" id="{00000000-0008-0000-2200-00007A03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0000000-0008-0000-2200-00007B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2" name="Text Box 2">
          <a:extLst>
            <a:ext uri="{FF2B5EF4-FFF2-40B4-BE49-F238E27FC236}">
              <a16:creationId xmlns:a16="http://schemas.microsoft.com/office/drawing/2014/main" id="{00000000-0008-0000-2200-00007C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3" name="Text Box 3">
          <a:extLst>
            <a:ext uri="{FF2B5EF4-FFF2-40B4-BE49-F238E27FC236}">
              <a16:creationId xmlns:a16="http://schemas.microsoft.com/office/drawing/2014/main" id="{00000000-0008-0000-2200-00007D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4" name="Text Box 4">
          <a:extLst>
            <a:ext uri="{FF2B5EF4-FFF2-40B4-BE49-F238E27FC236}">
              <a16:creationId xmlns:a16="http://schemas.microsoft.com/office/drawing/2014/main" id="{00000000-0008-0000-2200-00007E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5" name="Text Box 5">
          <a:extLst>
            <a:ext uri="{FF2B5EF4-FFF2-40B4-BE49-F238E27FC236}">
              <a16:creationId xmlns:a16="http://schemas.microsoft.com/office/drawing/2014/main" id="{00000000-0008-0000-2200-00007F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6" name="Text Box 6">
          <a:extLst>
            <a:ext uri="{FF2B5EF4-FFF2-40B4-BE49-F238E27FC236}">
              <a16:creationId xmlns:a16="http://schemas.microsoft.com/office/drawing/2014/main" id="{00000000-0008-0000-2200-000080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2200-000081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8" name="Text Box 9">
          <a:extLst>
            <a:ext uri="{FF2B5EF4-FFF2-40B4-BE49-F238E27FC236}">
              <a16:creationId xmlns:a16="http://schemas.microsoft.com/office/drawing/2014/main" id="{00000000-0008-0000-2200-000082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9" name="Text Box 10">
          <a:extLst>
            <a:ext uri="{FF2B5EF4-FFF2-40B4-BE49-F238E27FC236}">
              <a16:creationId xmlns:a16="http://schemas.microsoft.com/office/drawing/2014/main" id="{00000000-0008-0000-2200-000083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00000000-0008-0000-2200-000084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1" name="Text Box 2">
          <a:extLst>
            <a:ext uri="{FF2B5EF4-FFF2-40B4-BE49-F238E27FC236}">
              <a16:creationId xmlns:a16="http://schemas.microsoft.com/office/drawing/2014/main" id="{00000000-0008-0000-2200-000085030000}"/>
            </a:ext>
          </a:extLst>
        </xdr:cNvPr>
        <xdr:cNvSpPr txBox="1">
          <a:spLocks noChangeArrowheads="1"/>
        </xdr:cNvSpPr>
      </xdr:nvSpPr>
      <xdr:spPr bwMode="auto">
        <a:xfrm>
          <a:off x="1249680" y="3657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2200-000086030000}"/>
            </a:ext>
          </a:extLst>
        </xdr:cNvPr>
        <xdr:cNvSpPr txBox="1">
          <a:spLocks noChangeArrowheads="1"/>
        </xdr:cNvSpPr>
      </xdr:nvSpPr>
      <xdr:spPr bwMode="auto">
        <a:xfrm>
          <a:off x="1253066" y="3721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2200-000087030000}"/>
            </a:ext>
          </a:extLst>
        </xdr:cNvPr>
        <xdr:cNvSpPr txBox="1">
          <a:spLocks noChangeArrowheads="1"/>
        </xdr:cNvSpPr>
      </xdr:nvSpPr>
      <xdr:spPr bwMode="auto">
        <a:xfrm>
          <a:off x="1249680" y="3721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>
          <a:spLocks noChangeArrowheads="1"/>
        </xdr:cNvSpPr>
      </xdr:nvSpPr>
      <xdr:spPr bwMode="auto">
        <a:xfrm>
          <a:off x="562356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>
          <a:spLocks noChangeArrowheads="1"/>
        </xdr:cNvSpPr>
      </xdr:nvSpPr>
      <xdr:spPr bwMode="auto">
        <a:xfrm>
          <a:off x="5623560" y="89611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>
          <a:spLocks noChangeArrowheads="1"/>
        </xdr:cNvSpPr>
      </xdr:nvSpPr>
      <xdr:spPr bwMode="auto">
        <a:xfrm>
          <a:off x="562356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>
          <a:spLocks noChangeArrowheads="1"/>
        </xdr:cNvSpPr>
      </xdr:nvSpPr>
      <xdr:spPr bwMode="auto">
        <a:xfrm>
          <a:off x="5623560" y="95097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>
          <a:spLocks noChangeArrowheads="1"/>
        </xdr:cNvSpPr>
      </xdr:nvSpPr>
      <xdr:spPr bwMode="auto">
        <a:xfrm>
          <a:off x="562356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>
          <a:spLocks noChangeArrowheads="1"/>
        </xdr:cNvSpPr>
      </xdr:nvSpPr>
      <xdr:spPr bwMode="auto">
        <a:xfrm>
          <a:off x="562356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64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>
          <a:spLocks noChangeArrowheads="1"/>
        </xdr:cNvSpPr>
      </xdr:nvSpPr>
      <xdr:spPr bwMode="auto">
        <a:xfrm>
          <a:off x="2727960" y="1185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SpPr txBox="1">
          <a:spLocks noChangeArrowheads="1"/>
        </xdr:cNvSpPr>
      </xdr:nvSpPr>
      <xdr:spPr bwMode="auto">
        <a:xfrm>
          <a:off x="5623560" y="56692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SpPr txBox="1">
          <a:spLocks noChangeArrowheads="1"/>
        </xdr:cNvSpPr>
      </xdr:nvSpPr>
      <xdr:spPr bwMode="auto">
        <a:xfrm>
          <a:off x="5623560" y="38404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300-00001B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300-00001C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300-00001D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300-00001E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300-000020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300-000022000000}"/>
            </a:ext>
          </a:extLst>
        </xdr:cNvPr>
        <xdr:cNvSpPr txBox="1">
          <a:spLocks noChangeArrowheads="1"/>
        </xdr:cNvSpPr>
      </xdr:nvSpPr>
      <xdr:spPr bwMode="auto">
        <a:xfrm>
          <a:off x="5623560" y="6035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300-000024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300-000026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300-000028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300-000029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300-00002A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300-00002B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300-00002C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300-00002D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300-00002E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300-00002F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300-000030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300-000031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300-000032000000}"/>
            </a:ext>
          </a:extLst>
        </xdr:cNvPr>
        <xdr:cNvSpPr txBox="1">
          <a:spLocks noChangeArrowheads="1"/>
        </xdr:cNvSpPr>
      </xdr:nvSpPr>
      <xdr:spPr bwMode="auto">
        <a:xfrm>
          <a:off x="562356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300-000033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300-000034000000}"/>
            </a:ext>
          </a:extLst>
        </xdr:cNvPr>
        <xdr:cNvSpPr txBox="1">
          <a:spLocks noChangeArrowheads="1"/>
        </xdr:cNvSpPr>
      </xdr:nvSpPr>
      <xdr:spPr bwMode="auto">
        <a:xfrm>
          <a:off x="5623560" y="585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300-000035000000}"/>
            </a:ext>
          </a:extLst>
        </xdr:cNvPr>
        <xdr:cNvSpPr txBox="1">
          <a:spLocks noChangeArrowheads="1"/>
        </xdr:cNvSpPr>
      </xdr:nvSpPr>
      <xdr:spPr bwMode="auto">
        <a:xfrm>
          <a:off x="5623560" y="4023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300-000036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300-000037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300-000038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300-000039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300-00003A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300-00003B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300-00003C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300-00003D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300-00003E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300-00003F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300-000040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300-000041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300-000042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300-000043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300-000044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300-000045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300-000046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300-000047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300-000048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300-000049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300-00004A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300-00004B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300-00004C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300-00004D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300-00004E000000}"/>
            </a:ext>
          </a:extLst>
        </xdr:cNvPr>
        <xdr:cNvSpPr txBox="1">
          <a:spLocks noChangeArrowheads="1"/>
        </xdr:cNvSpPr>
      </xdr:nvSpPr>
      <xdr:spPr bwMode="auto">
        <a:xfrm>
          <a:off x="562356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300-00004F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300-000050000000}"/>
            </a:ext>
          </a:extLst>
        </xdr:cNvPr>
        <xdr:cNvSpPr txBox="1">
          <a:spLocks noChangeArrowheads="1"/>
        </xdr:cNvSpPr>
      </xdr:nvSpPr>
      <xdr:spPr bwMode="auto">
        <a:xfrm>
          <a:off x="562356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300-000051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300-000052000000}"/>
            </a:ext>
          </a:extLst>
        </xdr:cNvPr>
        <xdr:cNvSpPr txBox="1">
          <a:spLocks noChangeArrowheads="1"/>
        </xdr:cNvSpPr>
      </xdr:nvSpPr>
      <xdr:spPr bwMode="auto">
        <a:xfrm>
          <a:off x="562356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300-000053000000}"/>
            </a:ext>
          </a:extLst>
        </xdr:cNvPr>
        <xdr:cNvSpPr txBox="1">
          <a:spLocks noChangeArrowheads="1"/>
        </xdr:cNvSpPr>
      </xdr:nvSpPr>
      <xdr:spPr bwMode="auto">
        <a:xfrm>
          <a:off x="562356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300-000054000000}"/>
            </a:ext>
          </a:extLst>
        </xdr:cNvPr>
        <xdr:cNvSpPr txBox="1">
          <a:spLocks noChangeArrowheads="1"/>
        </xdr:cNvSpPr>
      </xdr:nvSpPr>
      <xdr:spPr bwMode="auto">
        <a:xfrm>
          <a:off x="5623560" y="67665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300-000055000000}"/>
            </a:ext>
          </a:extLst>
        </xdr:cNvPr>
        <xdr:cNvSpPr txBox="1">
          <a:spLocks noChangeArrowheads="1"/>
        </xdr:cNvSpPr>
      </xdr:nvSpPr>
      <xdr:spPr bwMode="auto">
        <a:xfrm>
          <a:off x="5623560" y="5852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300-000056000000}"/>
            </a:ext>
          </a:extLst>
        </xdr:cNvPr>
        <xdr:cNvSpPr txBox="1">
          <a:spLocks noChangeArrowheads="1"/>
        </xdr:cNvSpPr>
      </xdr:nvSpPr>
      <xdr:spPr bwMode="auto">
        <a:xfrm>
          <a:off x="5623560" y="4023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300-000057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300-000058000000}"/>
            </a:ext>
          </a:extLst>
        </xdr:cNvPr>
        <xdr:cNvSpPr txBox="1">
          <a:spLocks noChangeArrowheads="1"/>
        </xdr:cNvSpPr>
      </xdr:nvSpPr>
      <xdr:spPr bwMode="auto">
        <a:xfrm>
          <a:off x="5623560" y="6400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300-000059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300-00005A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300-00005B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300-00005C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300-00005D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300-00005E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300-00005F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300-000060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300-000061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300-000062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300-000063000000}"/>
            </a:ext>
          </a:extLst>
        </xdr:cNvPr>
        <xdr:cNvSpPr txBox="1">
          <a:spLocks noChangeArrowheads="1"/>
        </xdr:cNvSpPr>
      </xdr:nvSpPr>
      <xdr:spPr bwMode="auto">
        <a:xfrm>
          <a:off x="562356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300-000064000000}"/>
            </a:ext>
          </a:extLst>
        </xdr:cNvPr>
        <xdr:cNvSpPr txBox="1">
          <a:spLocks noChangeArrowheads="1"/>
        </xdr:cNvSpPr>
      </xdr:nvSpPr>
      <xdr:spPr bwMode="auto">
        <a:xfrm>
          <a:off x="5623560" y="6217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300-000065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300-000066000000}"/>
            </a:ext>
          </a:extLst>
        </xdr:cNvPr>
        <xdr:cNvSpPr txBox="1">
          <a:spLocks noChangeArrowheads="1"/>
        </xdr:cNvSpPr>
      </xdr:nvSpPr>
      <xdr:spPr bwMode="auto">
        <a:xfrm>
          <a:off x="562356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300-000067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300-000068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300-000069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300-00006A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300-00006B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300-00006C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300-00006D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300-00006E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300-00006F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300-000070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300-000071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300-000072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300-000073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300-000074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300-000075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300-000076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300-00007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300-000078000000}"/>
            </a:ext>
          </a:extLst>
        </xdr:cNvPr>
        <xdr:cNvSpPr txBox="1">
          <a:spLocks noChangeArrowheads="1"/>
        </xdr:cNvSpPr>
      </xdr:nvSpPr>
      <xdr:spPr bwMode="auto">
        <a:xfrm>
          <a:off x="1421130" y="13609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300-000079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300-00007A000000}"/>
            </a:ext>
          </a:extLst>
        </xdr:cNvPr>
        <xdr:cNvSpPr txBox="1">
          <a:spLocks noChangeArrowheads="1"/>
        </xdr:cNvSpPr>
      </xdr:nvSpPr>
      <xdr:spPr bwMode="auto">
        <a:xfrm>
          <a:off x="1249680" y="69494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300-00007B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300-00007C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300-00007D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300-00007E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300-00007F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300-000080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300-000081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300-000082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300-000083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300-000084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300-000085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300-000086000000}"/>
            </a:ext>
          </a:extLst>
        </xdr:cNvPr>
        <xdr:cNvSpPr txBox="1">
          <a:spLocks noChangeArrowheads="1"/>
        </xdr:cNvSpPr>
      </xdr:nvSpPr>
      <xdr:spPr bwMode="auto">
        <a:xfrm>
          <a:off x="1249680" y="12252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300-000087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300-000088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300-000089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300-00008A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300-00008B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300-00008C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300-00008D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300-00008E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300-00008F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300-000090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300-000091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300-000092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300-000093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300-000094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300-000095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300-000096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300-000097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300-000098000000}"/>
            </a:ext>
          </a:extLst>
        </xdr:cNvPr>
        <xdr:cNvSpPr txBox="1">
          <a:spLocks noChangeArrowheads="1"/>
        </xdr:cNvSpPr>
      </xdr:nvSpPr>
      <xdr:spPr bwMode="auto">
        <a:xfrm>
          <a:off x="1249680" y="12070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300-00009900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300-00009A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300-00009B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300-00009C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300-00009D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300-00009E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300-00009F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300-0000A0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300-0000A1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300-0000A2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300-0000A3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300-0000A4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300-0000A5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300-0000A6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300-0000A7000000}"/>
            </a:ext>
          </a:extLst>
        </xdr:cNvPr>
        <xdr:cNvSpPr txBox="1">
          <a:spLocks noChangeArrowheads="1"/>
        </xdr:cNvSpPr>
      </xdr:nvSpPr>
      <xdr:spPr bwMode="auto">
        <a:xfrm>
          <a:off x="1249680" y="12435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300-0000A8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300-0000A9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300-0000AA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300-0000AB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300-0000AC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300-0000AD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300-0000AE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300-0000AF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300-0000B0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300-0000B1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300-0000B2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300-0000B3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300-0000B4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300-0000B5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300-0000B6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300-0000B7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300-0000B8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300-0000B9000000}"/>
            </a:ext>
          </a:extLst>
        </xdr:cNvPr>
        <xdr:cNvSpPr txBox="1">
          <a:spLocks noChangeArrowheads="1"/>
        </xdr:cNvSpPr>
      </xdr:nvSpPr>
      <xdr:spPr bwMode="auto">
        <a:xfrm>
          <a:off x="1249680" y="12070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300-0000BA00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300-0000BB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300-0000BC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300-0000BD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300-0000BE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300-0000BF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300-0000C0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300-0000C1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300-0000C2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300-0000C3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300-0000C4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300-0000C5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300-0000C6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300-0000C700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300-0000C8000000}"/>
            </a:ext>
          </a:extLst>
        </xdr:cNvPr>
        <xdr:cNvSpPr txBox="1">
          <a:spLocks noChangeArrowheads="1"/>
        </xdr:cNvSpPr>
      </xdr:nvSpPr>
      <xdr:spPr bwMode="auto">
        <a:xfrm>
          <a:off x="1249680" y="12435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300-0000C9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300-0000CA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300-0000CB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300-0000CC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300-0000CD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300-0000CE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300-0000CF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300-0000D0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300-0000D1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300-0000D2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300-0000D3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300-0000D4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300-0000D5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300-0000D6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300-0000D7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300-0000D8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300-0000D9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300-0000DA000000}"/>
            </a:ext>
          </a:extLst>
        </xdr:cNvPr>
        <xdr:cNvSpPr txBox="1">
          <a:spLocks noChangeArrowheads="1"/>
        </xdr:cNvSpPr>
      </xdr:nvSpPr>
      <xdr:spPr bwMode="auto">
        <a:xfrm>
          <a:off x="1249680" y="3108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300-0000DB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300-0000DC000000}"/>
            </a:ext>
          </a:extLst>
        </xdr:cNvPr>
        <xdr:cNvSpPr txBox="1">
          <a:spLocks noChangeArrowheads="1"/>
        </xdr:cNvSpPr>
      </xdr:nvSpPr>
      <xdr:spPr bwMode="auto">
        <a:xfrm>
          <a:off x="1421130" y="13609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300-0000DD000000}"/>
            </a:ext>
          </a:extLst>
        </xdr:cNvPr>
        <xdr:cNvSpPr txBox="1">
          <a:spLocks noChangeArrowheads="1"/>
        </xdr:cNvSpPr>
      </xdr:nvSpPr>
      <xdr:spPr bwMode="auto">
        <a:xfrm>
          <a:off x="2093595" y="361018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300-0000DE000000}"/>
            </a:ext>
          </a:extLst>
        </xdr:cNvPr>
        <xdr:cNvSpPr txBox="1">
          <a:spLocks noChangeArrowheads="1"/>
        </xdr:cNvSpPr>
      </xdr:nvSpPr>
      <xdr:spPr bwMode="auto">
        <a:xfrm>
          <a:off x="1249680" y="69494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300-0000DF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300-0000E0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300-0000E1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300-0000E2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300-0000E3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300-0000E4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300-0000E5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300-0000E6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300-0000E7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300-0000E8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300-0000E9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300-0000EA000000}"/>
            </a:ext>
          </a:extLst>
        </xdr:cNvPr>
        <xdr:cNvSpPr txBox="1">
          <a:spLocks noChangeArrowheads="1"/>
        </xdr:cNvSpPr>
      </xdr:nvSpPr>
      <xdr:spPr bwMode="auto">
        <a:xfrm>
          <a:off x="1249680" y="12252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300-0000EB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300-0000EC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300-0000ED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300-0000EE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300-0000EF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300-0000F0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300-0000F1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300-0000F2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300-0000F3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300-0000F4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300-0000F5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300-0000F6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300-0000F7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300-0000F8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300-0000F900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300-0000FA00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300-0000FB00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300-0000FC000000}"/>
            </a:ext>
          </a:extLst>
        </xdr:cNvPr>
        <xdr:cNvSpPr txBox="1">
          <a:spLocks noChangeArrowheads="1"/>
        </xdr:cNvSpPr>
      </xdr:nvSpPr>
      <xdr:spPr bwMode="auto">
        <a:xfrm>
          <a:off x="1249680" y="12070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300-0000FD000000}"/>
            </a:ext>
          </a:extLst>
        </xdr:cNvPr>
        <xdr:cNvSpPr txBox="1">
          <a:spLocks noChangeArrowheads="1"/>
        </xdr:cNvSpPr>
      </xdr:nvSpPr>
      <xdr:spPr bwMode="auto">
        <a:xfrm>
          <a:off x="1249680" y="3474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300-0000FE000000}"/>
            </a:ext>
          </a:extLst>
        </xdr:cNvPr>
        <xdr:cNvSpPr txBox="1">
          <a:spLocks noChangeArrowheads="1"/>
        </xdr:cNvSpPr>
      </xdr:nvSpPr>
      <xdr:spPr bwMode="auto">
        <a:xfrm>
          <a:off x="1249680" y="71323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300-0000FF000000}"/>
            </a:ext>
          </a:extLst>
        </xdr:cNvPr>
        <xdr:cNvSpPr txBox="1">
          <a:spLocks noChangeArrowheads="1"/>
        </xdr:cNvSpPr>
      </xdr:nvSpPr>
      <xdr:spPr bwMode="auto">
        <a:xfrm>
          <a:off x="1249680" y="71958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300-000000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300-000001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300-000002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300-000003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300-000004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300-000005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300-000006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300-000007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300-000008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300-000009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300-00000A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300-00000B010000}"/>
            </a:ext>
          </a:extLst>
        </xdr:cNvPr>
        <xdr:cNvSpPr txBox="1">
          <a:spLocks noChangeArrowheads="1"/>
        </xdr:cNvSpPr>
      </xdr:nvSpPr>
      <xdr:spPr bwMode="auto">
        <a:xfrm>
          <a:off x="1249680" y="12435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300-00000C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300-00000D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300-00000E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300-00000F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300-000010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300-000011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300-000012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300-000013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300-000014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300-000015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300-000016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300-000017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300-000018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300-000019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300-00001A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300-00001B010000}"/>
            </a:ext>
          </a:extLst>
        </xdr:cNvPr>
        <xdr:cNvSpPr txBox="1">
          <a:spLocks noChangeArrowheads="1"/>
        </xdr:cNvSpPr>
      </xdr:nvSpPr>
      <xdr:spPr bwMode="auto">
        <a:xfrm>
          <a:off x="1249680" y="3291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300-00001C010000}"/>
            </a:ext>
          </a:extLst>
        </xdr:cNvPr>
        <xdr:cNvSpPr txBox="1">
          <a:spLocks noChangeArrowheads="1"/>
        </xdr:cNvSpPr>
      </xdr:nvSpPr>
      <xdr:spPr bwMode="auto">
        <a:xfrm>
          <a:off x="1249680" y="10058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300-00001D010000}"/>
            </a:ext>
          </a:extLst>
        </xdr:cNvPr>
        <xdr:cNvSpPr txBox="1">
          <a:spLocks noChangeArrowheads="1"/>
        </xdr:cNvSpPr>
      </xdr:nvSpPr>
      <xdr:spPr bwMode="auto">
        <a:xfrm>
          <a:off x="1292013" y="3689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40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300-00001E010000}"/>
            </a:ext>
          </a:extLst>
        </xdr:cNvPr>
        <xdr:cNvSpPr txBox="1">
          <a:spLocks noChangeArrowheads="1"/>
        </xdr:cNvSpPr>
      </xdr:nvSpPr>
      <xdr:spPr bwMode="auto">
        <a:xfrm>
          <a:off x="1885104" y="7346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59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300-00001F010000}"/>
            </a:ext>
          </a:extLst>
        </xdr:cNvPr>
        <xdr:cNvSpPr txBox="1">
          <a:spLocks noChangeArrowheads="1"/>
        </xdr:cNvSpPr>
      </xdr:nvSpPr>
      <xdr:spPr bwMode="auto">
        <a:xfrm>
          <a:off x="1840230" y="1079944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300-000020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300-000021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300-000022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300-000023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300-000024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300-000025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300-000026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300-000027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300-000028010000}"/>
            </a:ext>
          </a:extLst>
        </xdr:cNvPr>
        <xdr:cNvSpPr txBox="1">
          <a:spLocks noChangeArrowheads="1"/>
        </xdr:cNvSpPr>
      </xdr:nvSpPr>
      <xdr:spPr bwMode="auto">
        <a:xfrm>
          <a:off x="1249680" y="98755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54</xdr:row>
      <xdr:rowOff>42333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300-000029010000}"/>
            </a:ext>
          </a:extLst>
        </xdr:cNvPr>
        <xdr:cNvSpPr txBox="1">
          <a:spLocks noChangeArrowheads="1"/>
        </xdr:cNvSpPr>
      </xdr:nvSpPr>
      <xdr:spPr bwMode="auto">
        <a:xfrm>
          <a:off x="1260263" y="991785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66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300-00002A010000}"/>
            </a:ext>
          </a:extLst>
        </xdr:cNvPr>
        <xdr:cNvSpPr txBox="1">
          <a:spLocks noChangeArrowheads="1"/>
        </xdr:cNvSpPr>
      </xdr:nvSpPr>
      <xdr:spPr bwMode="auto">
        <a:xfrm>
          <a:off x="1871980" y="12197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300-00002B010000}"/>
            </a:ext>
          </a:extLst>
        </xdr:cNvPr>
        <xdr:cNvSpPr txBox="1">
          <a:spLocks noChangeArrowheads="1"/>
        </xdr:cNvSpPr>
      </xdr:nvSpPr>
      <xdr:spPr bwMode="auto">
        <a:xfrm>
          <a:off x="1249680" y="124358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300-00002C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76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300-00002D010000}"/>
            </a:ext>
          </a:extLst>
        </xdr:cNvPr>
        <xdr:cNvSpPr txBox="1">
          <a:spLocks noChangeArrowheads="1"/>
        </xdr:cNvSpPr>
      </xdr:nvSpPr>
      <xdr:spPr bwMode="auto">
        <a:xfrm>
          <a:off x="1363980" y="13898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300-00002E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300-00002F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300-000030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300-000031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300-000032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300-000033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300-000034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300-000035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300-000036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300-000037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300-000038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300-000039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300-00003A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300-00003B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300-00003C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300-00003D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300-00003E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300-00003F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300-000040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300-000041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300-000042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300-000043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300-000044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300-000045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300-000046010000}"/>
            </a:ext>
          </a:extLst>
        </xdr:cNvPr>
        <xdr:cNvSpPr txBox="1">
          <a:spLocks noChangeArrowheads="1"/>
        </xdr:cNvSpPr>
      </xdr:nvSpPr>
      <xdr:spPr bwMode="auto">
        <a:xfrm>
          <a:off x="1249680" y="10424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300-00004701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300-00004801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300-000049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300-00004A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300-00004B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300-00004C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300-00004D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300-00004E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300-00004F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300-000050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300-000051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300-000052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300-000053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300-000054010000}"/>
            </a:ext>
          </a:extLst>
        </xdr:cNvPr>
        <xdr:cNvSpPr txBox="1">
          <a:spLocks noChangeArrowheads="1"/>
        </xdr:cNvSpPr>
      </xdr:nvSpPr>
      <xdr:spPr bwMode="auto">
        <a:xfrm>
          <a:off x="1249680" y="107899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300-000055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300-000056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300-000057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300-000058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300-000059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300-00005A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300-00005B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300-00005C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300-00005D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300-00005E010000}"/>
            </a:ext>
          </a:extLst>
        </xdr:cNvPr>
        <xdr:cNvSpPr txBox="1">
          <a:spLocks noChangeArrowheads="1"/>
        </xdr:cNvSpPr>
      </xdr:nvSpPr>
      <xdr:spPr bwMode="auto">
        <a:xfrm>
          <a:off x="12496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58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300-00005F010000}"/>
            </a:ext>
          </a:extLst>
        </xdr:cNvPr>
        <xdr:cNvSpPr txBox="1">
          <a:spLocks noChangeArrowheads="1"/>
        </xdr:cNvSpPr>
      </xdr:nvSpPr>
      <xdr:spPr bwMode="auto">
        <a:xfrm>
          <a:off x="1287780" y="106070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64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300-000060010000}"/>
            </a:ext>
          </a:extLst>
        </xdr:cNvPr>
        <xdr:cNvSpPr txBox="1">
          <a:spLocks noChangeArrowheads="1"/>
        </xdr:cNvSpPr>
      </xdr:nvSpPr>
      <xdr:spPr bwMode="auto">
        <a:xfrm>
          <a:off x="4373880" y="1185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300-000061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300-000062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300-000063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300-000064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300-000065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300-000066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300-000067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300-000068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300-000069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300-00006A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300-00006B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300-00006C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300-00006D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2300-00006E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300-00006F010000}"/>
            </a:ext>
          </a:extLst>
        </xdr:cNvPr>
        <xdr:cNvSpPr txBox="1">
          <a:spLocks noChangeArrowheads="1"/>
        </xdr:cNvSpPr>
      </xdr:nvSpPr>
      <xdr:spPr bwMode="auto">
        <a:xfrm>
          <a:off x="18745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300-000072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300-000073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300-000074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300-000075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300-000076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300-000077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300-000078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300-000079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300-00007A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300-00007B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300-00007C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300-00007D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2300-00007E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83" name="Text Box 12">
          <a:extLst>
            <a:ext uri="{FF2B5EF4-FFF2-40B4-BE49-F238E27FC236}">
              <a16:creationId xmlns:a16="http://schemas.microsoft.com/office/drawing/2014/main" id="{00000000-0008-0000-2300-00007F010000}"/>
            </a:ext>
          </a:extLst>
        </xdr:cNvPr>
        <xdr:cNvSpPr txBox="1">
          <a:spLocks noChangeArrowheads="1"/>
        </xdr:cNvSpPr>
      </xdr:nvSpPr>
      <xdr:spPr bwMode="auto">
        <a:xfrm>
          <a:off x="249936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80</xdr:row>
      <xdr:rowOff>0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300-000080010000}"/>
            </a:ext>
          </a:extLst>
        </xdr:cNvPr>
        <xdr:cNvSpPr txBox="1">
          <a:spLocks noChangeArrowheads="1"/>
        </xdr:cNvSpPr>
      </xdr:nvSpPr>
      <xdr:spPr bwMode="auto">
        <a:xfrm>
          <a:off x="2927985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300-000082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300-000083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300-000084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300-000085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300-000086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300-000087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300-000088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300-000089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300-00008A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300-00008B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300-00008C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300-00008D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300-00008E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300-00008F010000}"/>
            </a:ext>
          </a:extLst>
        </xdr:cNvPr>
        <xdr:cNvSpPr txBox="1">
          <a:spLocks noChangeArrowheads="1"/>
        </xdr:cNvSpPr>
      </xdr:nvSpPr>
      <xdr:spPr bwMode="auto">
        <a:xfrm>
          <a:off x="312420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12700</xdr:colOff>
      <xdr:row>79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300-000090010000}"/>
            </a:ext>
          </a:extLst>
        </xdr:cNvPr>
        <xdr:cNvSpPr txBox="1">
          <a:spLocks noChangeArrowheads="1"/>
        </xdr:cNvSpPr>
      </xdr:nvSpPr>
      <xdr:spPr bwMode="auto">
        <a:xfrm>
          <a:off x="5613400" y="1357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300-000091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300-000092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300-000093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300-000094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300-000095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300-000096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300-000097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300-000098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300-000099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300-00009A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300-00009B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300-00009C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300-00009D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300-00009E010000}"/>
            </a:ext>
          </a:extLst>
        </xdr:cNvPr>
        <xdr:cNvSpPr txBox="1">
          <a:spLocks noChangeArrowheads="1"/>
        </xdr:cNvSpPr>
      </xdr:nvSpPr>
      <xdr:spPr bwMode="auto">
        <a:xfrm>
          <a:off x="374904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80</xdr:row>
      <xdr:rowOff>0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300-00009F010000}"/>
            </a:ext>
          </a:extLst>
        </xdr:cNvPr>
        <xdr:cNvSpPr txBox="1">
          <a:spLocks noChangeArrowheads="1"/>
        </xdr:cNvSpPr>
      </xdr:nvSpPr>
      <xdr:spPr bwMode="auto">
        <a:xfrm>
          <a:off x="4177665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25400</xdr:colOff>
      <xdr:row>79</xdr:row>
      <xdr:rowOff>0</xdr:rowOff>
    </xdr:from>
    <xdr:ext cx="114300" cy="285750"/>
    <xdr:sp macro="" textlink="">
      <xdr:nvSpPr>
        <xdr:cNvPr id="416" name="Text Box 13">
          <a:extLst>
            <a:ext uri="{FF2B5EF4-FFF2-40B4-BE49-F238E27FC236}">
              <a16:creationId xmlns:a16="http://schemas.microsoft.com/office/drawing/2014/main" id="{00000000-0008-0000-2300-0000A0010000}"/>
            </a:ext>
          </a:extLst>
        </xdr:cNvPr>
        <xdr:cNvSpPr txBox="1">
          <a:spLocks noChangeArrowheads="1"/>
        </xdr:cNvSpPr>
      </xdr:nvSpPr>
      <xdr:spPr bwMode="auto">
        <a:xfrm>
          <a:off x="6362700" y="1357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300-0000A1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300-0000A2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300-0000A3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300-0000A4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300-0000A5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300-0000A6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300-0000A7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300-0000A8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300-0000A9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300-0000AA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300-0000AB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300-0000AC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300-0000AD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300-0000AE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300-0000AF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300-0000B0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300-0000B1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300-0000B2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300-0000B3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300-0000B4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300-0000B5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300-0000B6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300-0000B7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300-0000B8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300-0000B9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300-0000BA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300-0000BB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300-0000BC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300-0000BD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80</xdr:row>
      <xdr:rowOff>0</xdr:rowOff>
    </xdr:from>
    <xdr:ext cx="114300" cy="285750"/>
    <xdr:sp macro="" textlink="">
      <xdr:nvSpPr>
        <xdr:cNvPr id="446" name="Text Box 12">
          <a:extLst>
            <a:ext uri="{FF2B5EF4-FFF2-40B4-BE49-F238E27FC236}">
              <a16:creationId xmlns:a16="http://schemas.microsoft.com/office/drawing/2014/main" id="{00000000-0008-0000-2300-0000BE010000}"/>
            </a:ext>
          </a:extLst>
        </xdr:cNvPr>
        <xdr:cNvSpPr txBox="1">
          <a:spLocks noChangeArrowheads="1"/>
        </xdr:cNvSpPr>
      </xdr:nvSpPr>
      <xdr:spPr bwMode="auto">
        <a:xfrm>
          <a:off x="4374304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2300-0000BF010000}"/>
            </a:ext>
          </a:extLst>
        </xdr:cNvPr>
        <xdr:cNvSpPr txBox="1">
          <a:spLocks noChangeArrowheads="1"/>
        </xdr:cNvSpPr>
      </xdr:nvSpPr>
      <xdr:spPr bwMode="auto">
        <a:xfrm>
          <a:off x="43738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300-0000C0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300-0000C1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300-0000C2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300-0000C3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300-0000C4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300-0000C5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300-0000C6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300-0000C7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300-0000C8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300-0000C9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300-0000CA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300-0000CB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300-0000CC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61" name="Text Box 12">
          <a:extLst>
            <a:ext uri="{FF2B5EF4-FFF2-40B4-BE49-F238E27FC236}">
              <a16:creationId xmlns:a16="http://schemas.microsoft.com/office/drawing/2014/main" id="{00000000-0008-0000-2300-0000CD010000}"/>
            </a:ext>
          </a:extLst>
        </xdr:cNvPr>
        <xdr:cNvSpPr txBox="1">
          <a:spLocks noChangeArrowheads="1"/>
        </xdr:cNvSpPr>
      </xdr:nvSpPr>
      <xdr:spPr bwMode="auto">
        <a:xfrm>
          <a:off x="499872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80</xdr:row>
      <xdr:rowOff>0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300-0000CE010000}"/>
            </a:ext>
          </a:extLst>
        </xdr:cNvPr>
        <xdr:cNvSpPr txBox="1">
          <a:spLocks noChangeArrowheads="1"/>
        </xdr:cNvSpPr>
      </xdr:nvSpPr>
      <xdr:spPr bwMode="auto">
        <a:xfrm>
          <a:off x="5490845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300-0000CF010000}"/>
            </a:ext>
          </a:extLst>
        </xdr:cNvPr>
        <xdr:cNvSpPr txBox="1">
          <a:spLocks noChangeArrowheads="1"/>
        </xdr:cNvSpPr>
      </xdr:nvSpPr>
      <xdr:spPr bwMode="auto">
        <a:xfrm>
          <a:off x="5623560" y="1298151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300-0000D0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300-0000D1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300-0000D2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300-0000D3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300-0000D4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300-0000D5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300-0000D6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300-0000D7010000}"/>
            </a:ext>
          </a:extLst>
        </xdr:cNvPr>
        <xdr:cNvSpPr txBox="1">
          <a:spLocks noChangeArrowheads="1"/>
        </xdr:cNvSpPr>
      </xdr:nvSpPr>
      <xdr:spPr bwMode="auto">
        <a:xfrm>
          <a:off x="1249680" y="14630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300-0000D8010000}"/>
            </a:ext>
          </a:extLst>
        </xdr:cNvPr>
        <xdr:cNvSpPr txBox="1">
          <a:spLocks noChangeArrowheads="1"/>
        </xdr:cNvSpPr>
      </xdr:nvSpPr>
      <xdr:spPr bwMode="auto">
        <a:xfrm>
          <a:off x="124968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300-0000D9010000}"/>
            </a:ext>
          </a:extLst>
        </xdr:cNvPr>
        <xdr:cNvSpPr txBox="1">
          <a:spLocks noChangeArrowheads="1"/>
        </xdr:cNvSpPr>
      </xdr:nvSpPr>
      <xdr:spPr bwMode="auto">
        <a:xfrm>
          <a:off x="1249680" y="65836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300-0000DA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300-0000DB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300-0000DC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300-0000DD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300-0000DE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300-0000DF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300-0000E0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300-0000E1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300-0000E2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300-0000E3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300-0000E4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300-0000E5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300-0000E6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300-0000E7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300-0000E8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300-0000E9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300-0000EA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300-0000EB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300-0000EC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300-0000ED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300-0000EE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300-0000EF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300-0000F0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300-0000F1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300-0000F2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300-0000F3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300-0000F401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300-0000F5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300-0000F6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300-0000F7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300-0000F8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300-0000F9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300-0000FA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300-0000FB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300-0000FC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300-0000FD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300-0000FE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300-0000FF01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300-000000020000}"/>
            </a:ext>
          </a:extLst>
        </xdr:cNvPr>
        <xdr:cNvSpPr txBox="1">
          <a:spLocks noChangeArrowheads="1"/>
        </xdr:cNvSpPr>
      </xdr:nvSpPr>
      <xdr:spPr bwMode="auto">
        <a:xfrm>
          <a:off x="1249680" y="76809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300-000001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300-000002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300-000003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300-000004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300-000005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300-000006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300-000007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300-000008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300-000009020000}"/>
            </a:ext>
          </a:extLst>
        </xdr:cNvPr>
        <xdr:cNvSpPr txBox="1">
          <a:spLocks noChangeArrowheads="1"/>
        </xdr:cNvSpPr>
      </xdr:nvSpPr>
      <xdr:spPr bwMode="auto">
        <a:xfrm>
          <a:off x="1249680" y="74980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52916</xdr:colOff>
      <xdr:row>42</xdr:row>
      <xdr:rowOff>42334</xdr:rowOff>
    </xdr:from>
    <xdr:ext cx="114300" cy="28575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0000000-0008-0000-2300-00000A020000}"/>
            </a:ext>
          </a:extLst>
        </xdr:cNvPr>
        <xdr:cNvSpPr txBox="1">
          <a:spLocks noChangeArrowheads="1"/>
        </xdr:cNvSpPr>
      </xdr:nvSpPr>
      <xdr:spPr bwMode="auto">
        <a:xfrm>
          <a:off x="1302596" y="7723294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300-00000B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300-00000C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300-00000D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300-00000E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300-00000F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300-000010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300-000011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300-000012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300-000013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300-000014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300-000015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300-000016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300-000017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300-000018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300-000019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300-00001A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300-00001B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300-00001C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300-00001D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300-00001E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300-00001F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300-000020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300-000021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300-000022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300-000023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300-000024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300-000025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300-000026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300-000027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300-000028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300-000029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300-00002A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300-00002B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300-00002C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300-00002D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300-00002E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300-00002F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300-000030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300-000031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300-000032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300-000033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300-000034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300-000035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300-000036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300-000037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300-000038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300-000039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300-00003A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300-00003B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300-00003C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300-00003D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300-00003E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300-00003F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300-000040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300-000041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300-000042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300-000043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300-000044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300-000045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300-000046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300-000047020000}"/>
            </a:ext>
          </a:extLst>
        </xdr:cNvPr>
        <xdr:cNvSpPr txBox="1">
          <a:spLocks noChangeArrowheads="1"/>
        </xdr:cNvSpPr>
      </xdr:nvSpPr>
      <xdr:spPr bwMode="auto">
        <a:xfrm>
          <a:off x="1249680" y="8229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300-000048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300-000049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300-00004A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300-00004B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300-00004C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300-00004D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300-00004E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300-00004F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300-000050020000}"/>
            </a:ext>
          </a:extLst>
        </xdr:cNvPr>
        <xdr:cNvSpPr txBox="1">
          <a:spLocks noChangeArrowheads="1"/>
        </xdr:cNvSpPr>
      </xdr:nvSpPr>
      <xdr:spPr bwMode="auto">
        <a:xfrm>
          <a:off x="1249680" y="804672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300-000051020000}"/>
            </a:ext>
          </a:extLst>
        </xdr:cNvPr>
        <xdr:cNvSpPr txBox="1">
          <a:spLocks noChangeArrowheads="1"/>
        </xdr:cNvSpPr>
      </xdr:nvSpPr>
      <xdr:spPr bwMode="auto">
        <a:xfrm>
          <a:off x="1260263" y="808905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300-00005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300-00005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300-00005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300-00005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300-00005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300-00005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300-00005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300-00005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300-00005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300-00005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300-00005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300-00005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300-00005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300-00005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300-00006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300-000061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300-00006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300-00006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300-00006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300-00006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300-00006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300-00006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300-000068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300-000069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300-00006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300-00006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300-00006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300-00006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300-00006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300-00006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300-00007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300-000071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300-00007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300-00007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300-00007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300-000075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300-00007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300-00007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300-00007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300-00007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300-00007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300-00007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300-00007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300-00007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300-00007E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300-00007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300-00008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300-000081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300-000082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300-00008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300-00008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300-00008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300-00008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300-00008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300-000088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300-000089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300-00008A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300-00008B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300-00008C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300-00008D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300-00008E020000}"/>
            </a:ext>
          </a:extLst>
        </xdr:cNvPr>
        <xdr:cNvSpPr txBox="1">
          <a:spLocks noChangeArrowheads="1"/>
        </xdr:cNvSpPr>
      </xdr:nvSpPr>
      <xdr:spPr bwMode="auto">
        <a:xfrm>
          <a:off x="1249680" y="87782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300-00008F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300-000090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300-000091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300-000092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300-000093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300-000094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300-000095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300-000096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300-000097020000}"/>
            </a:ext>
          </a:extLst>
        </xdr:cNvPr>
        <xdr:cNvSpPr txBox="1">
          <a:spLocks noChangeArrowheads="1"/>
        </xdr:cNvSpPr>
      </xdr:nvSpPr>
      <xdr:spPr bwMode="auto">
        <a:xfrm>
          <a:off x="1249680" y="85953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300-000098020000}"/>
            </a:ext>
          </a:extLst>
        </xdr:cNvPr>
        <xdr:cNvSpPr txBox="1">
          <a:spLocks noChangeArrowheads="1"/>
        </xdr:cNvSpPr>
      </xdr:nvSpPr>
      <xdr:spPr bwMode="auto">
        <a:xfrm>
          <a:off x="1260263" y="863769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300-00009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300-00009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300-00009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300-00009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300-00009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300-00009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300-00009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300-0000A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300-0000A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300-0000A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300-0000A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300-0000A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300-0000A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300-0000A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300-0000A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300-0000A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300-0000A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300-0000A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300-0000A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300-0000A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300-0000A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300-0000A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300-0000A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300-0000B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300-0000B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300-0000B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300-0000B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300-0000B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300-0000B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300-0000B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300-0000B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300-0000B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300-0000B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300-0000B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300-0000B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300-0000B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300-0000B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300-0000B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300-0000B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300-0000C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300-0000C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300-0000C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300-0000C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300-0000C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300-0000C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300-0000C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300-0000C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300-0000C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300-0000C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300-0000C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300-0000C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300-0000C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300-0000C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300-0000C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300-0000C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300-0000D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300-0000D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300-0000D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300-0000D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300-0000D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300-0000D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300-0000D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300-0000D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300-0000D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300-0000D9020000}"/>
            </a:ext>
          </a:extLst>
        </xdr:cNvPr>
        <xdr:cNvSpPr txBox="1">
          <a:spLocks noChangeArrowheads="1"/>
        </xdr:cNvSpPr>
      </xdr:nvSpPr>
      <xdr:spPr bwMode="auto">
        <a:xfrm>
          <a:off x="1260263" y="9186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300-0000DA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300-0000DB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300-0000D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300-0000D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300-0000D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300-0000D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300-0000E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300-0000E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300-0000E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300-0000E3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300-0000E4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300-0000E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300-0000E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300-0000E7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300-0000E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300-0000E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300-0000E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300-0000E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300-0000E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300-0000E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300-0000E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300-0000E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300-0000F0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300-0000F1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300-0000F2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300-0000F3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300-0000F402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300-0000F5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300-0000F6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300-0000F7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300-0000F8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300-0000F9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300-0000FA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300-0000FB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300-0000FC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300-0000FD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300-0000FE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300-0000FF02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300-000000030000}"/>
            </a:ext>
          </a:extLst>
        </xdr:cNvPr>
        <xdr:cNvSpPr txBox="1">
          <a:spLocks noChangeArrowheads="1"/>
        </xdr:cNvSpPr>
      </xdr:nvSpPr>
      <xdr:spPr bwMode="auto">
        <a:xfrm>
          <a:off x="1249680" y="932688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300-000001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300-000002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300-000003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300-000004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300-000005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300-000006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300-000007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300-000008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300-000009030000}"/>
            </a:ext>
          </a:extLst>
        </xdr:cNvPr>
        <xdr:cNvSpPr txBox="1">
          <a:spLocks noChangeArrowheads="1"/>
        </xdr:cNvSpPr>
      </xdr:nvSpPr>
      <xdr:spPr bwMode="auto">
        <a:xfrm>
          <a:off x="124968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300-00000A030000}"/>
            </a:ext>
          </a:extLst>
        </xdr:cNvPr>
        <xdr:cNvSpPr txBox="1">
          <a:spLocks noChangeArrowheads="1"/>
        </xdr:cNvSpPr>
      </xdr:nvSpPr>
      <xdr:spPr bwMode="auto">
        <a:xfrm>
          <a:off x="1260263" y="9186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300-00000B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300-00000C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300-00000D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300-00000E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300-00000F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300-000010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300-000011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300-000012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300-000013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300-000014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300-000015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300-000016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300-000017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300-000018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300-000019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300-00001A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300-00001B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300-00001C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300-00001D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300-00001E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300-00001F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300-000020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300-000021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300-000022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300-000023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300-000024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300-000025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300-000026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300-000027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300-000028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300-000029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300-00002A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300-00002B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300-00002C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300-00002D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300-00002E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300-00002F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300-000030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300-000031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300-000032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300-000033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300-000034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300-000035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300-000036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300-000037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300-000038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300-000039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300-00003A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300-00003B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300-00003C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300-00003D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300-00003E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300-00003F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300-000040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300-000041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300-000042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300-000043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300-000044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300-000045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300-000046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300-000047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300-000048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300-000049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300-00004A030000}"/>
            </a:ext>
          </a:extLst>
        </xdr:cNvPr>
        <xdr:cNvSpPr txBox="1">
          <a:spLocks noChangeArrowheads="1"/>
        </xdr:cNvSpPr>
      </xdr:nvSpPr>
      <xdr:spPr bwMode="auto">
        <a:xfrm>
          <a:off x="1249680" y="969264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300-00004B030000}"/>
            </a:ext>
          </a:extLst>
        </xdr:cNvPr>
        <xdr:cNvSpPr txBox="1">
          <a:spLocks noChangeArrowheads="1"/>
        </xdr:cNvSpPr>
      </xdr:nvSpPr>
      <xdr:spPr bwMode="auto">
        <a:xfrm>
          <a:off x="1260263" y="973497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2300-00004C030000}"/>
            </a:ext>
          </a:extLst>
        </xdr:cNvPr>
        <xdr:cNvSpPr txBox="1">
          <a:spLocks noChangeArrowheads="1"/>
        </xdr:cNvSpPr>
      </xdr:nvSpPr>
      <xdr:spPr bwMode="auto">
        <a:xfrm>
          <a:off x="3381375" y="3105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845" name="Text Box 8">
          <a:extLst>
            <a:ext uri="{FF2B5EF4-FFF2-40B4-BE49-F238E27FC236}">
              <a16:creationId xmlns:a16="http://schemas.microsoft.com/office/drawing/2014/main" id="{00000000-0008-0000-2300-00004D030000}"/>
            </a:ext>
          </a:extLst>
        </xdr:cNvPr>
        <xdr:cNvSpPr txBox="1">
          <a:spLocks noChangeArrowheads="1"/>
        </xdr:cNvSpPr>
      </xdr:nvSpPr>
      <xdr:spPr bwMode="auto">
        <a:xfrm>
          <a:off x="3381375" y="9982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846" name="Text Box 8">
          <a:extLst>
            <a:ext uri="{FF2B5EF4-FFF2-40B4-BE49-F238E27FC236}">
              <a16:creationId xmlns:a16="http://schemas.microsoft.com/office/drawing/2014/main" id="{00000000-0008-0000-2300-00004E030000}"/>
            </a:ext>
          </a:extLst>
        </xdr:cNvPr>
        <xdr:cNvSpPr txBox="1">
          <a:spLocks noChangeArrowheads="1"/>
        </xdr:cNvSpPr>
      </xdr:nvSpPr>
      <xdr:spPr bwMode="auto">
        <a:xfrm>
          <a:off x="3552825" y="13563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47" name="Text Box 8">
          <a:extLst>
            <a:ext uri="{FF2B5EF4-FFF2-40B4-BE49-F238E27FC236}">
              <a16:creationId xmlns:a16="http://schemas.microsoft.com/office/drawing/2014/main" id="{00000000-0008-0000-2300-00004F030000}"/>
            </a:ext>
          </a:extLst>
        </xdr:cNvPr>
        <xdr:cNvSpPr txBox="1">
          <a:spLocks noChangeArrowheads="1"/>
        </xdr:cNvSpPr>
      </xdr:nvSpPr>
      <xdr:spPr bwMode="auto">
        <a:xfrm>
          <a:off x="3381375" y="328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848" name="Text Box 8">
          <a:extLst>
            <a:ext uri="{FF2B5EF4-FFF2-40B4-BE49-F238E27FC236}">
              <a16:creationId xmlns:a16="http://schemas.microsoft.com/office/drawing/2014/main" id="{00000000-0008-0000-2300-000050030000}"/>
            </a:ext>
          </a:extLst>
        </xdr:cNvPr>
        <xdr:cNvSpPr txBox="1">
          <a:spLocks noChangeArrowheads="1"/>
        </xdr:cNvSpPr>
      </xdr:nvSpPr>
      <xdr:spPr bwMode="auto">
        <a:xfrm>
          <a:off x="3381375" y="6905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00000000-0008-0000-2300-000051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0" name="Text Box 2">
          <a:extLst>
            <a:ext uri="{FF2B5EF4-FFF2-40B4-BE49-F238E27FC236}">
              <a16:creationId xmlns:a16="http://schemas.microsoft.com/office/drawing/2014/main" id="{00000000-0008-0000-2300-000052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1" name="Text Box 3">
          <a:extLst>
            <a:ext uri="{FF2B5EF4-FFF2-40B4-BE49-F238E27FC236}">
              <a16:creationId xmlns:a16="http://schemas.microsoft.com/office/drawing/2014/main" id="{00000000-0008-0000-2300-000053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2" name="Text Box 4">
          <a:extLst>
            <a:ext uri="{FF2B5EF4-FFF2-40B4-BE49-F238E27FC236}">
              <a16:creationId xmlns:a16="http://schemas.microsoft.com/office/drawing/2014/main" id="{00000000-0008-0000-2300-000054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3" name="Text Box 5">
          <a:extLst>
            <a:ext uri="{FF2B5EF4-FFF2-40B4-BE49-F238E27FC236}">
              <a16:creationId xmlns:a16="http://schemas.microsoft.com/office/drawing/2014/main" id="{00000000-0008-0000-2300-000055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4" name="Text Box 6">
          <a:extLst>
            <a:ext uri="{FF2B5EF4-FFF2-40B4-BE49-F238E27FC236}">
              <a16:creationId xmlns:a16="http://schemas.microsoft.com/office/drawing/2014/main" id="{00000000-0008-0000-2300-000056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5" name="Text Box 8">
          <a:extLst>
            <a:ext uri="{FF2B5EF4-FFF2-40B4-BE49-F238E27FC236}">
              <a16:creationId xmlns:a16="http://schemas.microsoft.com/office/drawing/2014/main" id="{00000000-0008-0000-2300-000057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6" name="Text Box 9">
          <a:extLst>
            <a:ext uri="{FF2B5EF4-FFF2-40B4-BE49-F238E27FC236}">
              <a16:creationId xmlns:a16="http://schemas.microsoft.com/office/drawing/2014/main" id="{00000000-0008-0000-2300-000058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7" name="Text Box 10">
          <a:extLst>
            <a:ext uri="{FF2B5EF4-FFF2-40B4-BE49-F238E27FC236}">
              <a16:creationId xmlns:a16="http://schemas.microsoft.com/office/drawing/2014/main" id="{00000000-0008-0000-2300-000059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00000000-0008-0000-2300-00005A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59" name="Text Box 2">
          <a:extLst>
            <a:ext uri="{FF2B5EF4-FFF2-40B4-BE49-F238E27FC236}">
              <a16:creationId xmlns:a16="http://schemas.microsoft.com/office/drawing/2014/main" id="{00000000-0008-0000-2300-00005B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860" name="Text Box 8">
          <a:extLst>
            <a:ext uri="{FF2B5EF4-FFF2-40B4-BE49-F238E27FC236}">
              <a16:creationId xmlns:a16="http://schemas.microsoft.com/office/drawing/2014/main" id="{00000000-0008-0000-2300-00005C030000}"/>
            </a:ext>
          </a:extLst>
        </xdr:cNvPr>
        <xdr:cNvSpPr txBox="1">
          <a:spLocks noChangeArrowheads="1"/>
        </xdr:cNvSpPr>
      </xdr:nvSpPr>
      <xdr:spPr bwMode="auto">
        <a:xfrm>
          <a:off x="3381375" y="12153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61" name="Text Box 8">
          <a:extLst>
            <a:ext uri="{FF2B5EF4-FFF2-40B4-BE49-F238E27FC236}">
              <a16:creationId xmlns:a16="http://schemas.microsoft.com/office/drawing/2014/main" id="{00000000-0008-0000-2300-00005D030000}"/>
            </a:ext>
          </a:extLst>
        </xdr:cNvPr>
        <xdr:cNvSpPr txBox="1">
          <a:spLocks noChangeArrowheads="1"/>
        </xdr:cNvSpPr>
      </xdr:nvSpPr>
      <xdr:spPr bwMode="auto">
        <a:xfrm>
          <a:off x="3381375" y="328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862" name="Text Box 8">
          <a:extLst>
            <a:ext uri="{FF2B5EF4-FFF2-40B4-BE49-F238E27FC236}">
              <a16:creationId xmlns:a16="http://schemas.microsoft.com/office/drawing/2014/main" id="{00000000-0008-0000-2300-00005E030000}"/>
            </a:ext>
          </a:extLst>
        </xdr:cNvPr>
        <xdr:cNvSpPr txBox="1">
          <a:spLocks noChangeArrowheads="1"/>
        </xdr:cNvSpPr>
      </xdr:nvSpPr>
      <xdr:spPr bwMode="auto">
        <a:xfrm>
          <a:off x="3381375" y="9982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863" name="Text Box 8">
          <a:extLst>
            <a:ext uri="{FF2B5EF4-FFF2-40B4-BE49-F238E27FC236}">
              <a16:creationId xmlns:a16="http://schemas.microsoft.com/office/drawing/2014/main" id="{00000000-0008-0000-2300-00005F030000}"/>
            </a:ext>
          </a:extLst>
        </xdr:cNvPr>
        <xdr:cNvSpPr txBox="1">
          <a:spLocks noChangeArrowheads="1"/>
        </xdr:cNvSpPr>
      </xdr:nvSpPr>
      <xdr:spPr bwMode="auto">
        <a:xfrm>
          <a:off x="3381375" y="11972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4" name="Text Box 8">
          <a:extLst>
            <a:ext uri="{FF2B5EF4-FFF2-40B4-BE49-F238E27FC236}">
              <a16:creationId xmlns:a16="http://schemas.microsoft.com/office/drawing/2014/main" id="{00000000-0008-0000-2300-00006003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65" name="Text Box 8">
          <a:extLst>
            <a:ext uri="{FF2B5EF4-FFF2-40B4-BE49-F238E27FC236}">
              <a16:creationId xmlns:a16="http://schemas.microsoft.com/office/drawing/2014/main" id="{00000000-0008-0000-2300-000061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66" name="Text Box 8">
          <a:extLst>
            <a:ext uri="{FF2B5EF4-FFF2-40B4-BE49-F238E27FC236}">
              <a16:creationId xmlns:a16="http://schemas.microsoft.com/office/drawing/2014/main" id="{00000000-0008-0000-2300-000062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00000000-0008-0000-2300-000063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68" name="Text Box 2">
          <a:extLst>
            <a:ext uri="{FF2B5EF4-FFF2-40B4-BE49-F238E27FC236}">
              <a16:creationId xmlns:a16="http://schemas.microsoft.com/office/drawing/2014/main" id="{00000000-0008-0000-2300-000064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69" name="Text Box 3">
          <a:extLst>
            <a:ext uri="{FF2B5EF4-FFF2-40B4-BE49-F238E27FC236}">
              <a16:creationId xmlns:a16="http://schemas.microsoft.com/office/drawing/2014/main" id="{00000000-0008-0000-2300-000065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0" name="Text Box 4">
          <a:extLst>
            <a:ext uri="{FF2B5EF4-FFF2-40B4-BE49-F238E27FC236}">
              <a16:creationId xmlns:a16="http://schemas.microsoft.com/office/drawing/2014/main" id="{00000000-0008-0000-2300-000066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1" name="Text Box 5">
          <a:extLst>
            <a:ext uri="{FF2B5EF4-FFF2-40B4-BE49-F238E27FC236}">
              <a16:creationId xmlns:a16="http://schemas.microsoft.com/office/drawing/2014/main" id="{00000000-0008-0000-2300-000067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2" name="Text Box 6">
          <a:extLst>
            <a:ext uri="{FF2B5EF4-FFF2-40B4-BE49-F238E27FC236}">
              <a16:creationId xmlns:a16="http://schemas.microsoft.com/office/drawing/2014/main" id="{00000000-0008-0000-2300-000068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3" name="Text Box 8">
          <a:extLst>
            <a:ext uri="{FF2B5EF4-FFF2-40B4-BE49-F238E27FC236}">
              <a16:creationId xmlns:a16="http://schemas.microsoft.com/office/drawing/2014/main" id="{00000000-0008-0000-2300-000069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4" name="Text Box 9">
          <a:extLst>
            <a:ext uri="{FF2B5EF4-FFF2-40B4-BE49-F238E27FC236}">
              <a16:creationId xmlns:a16="http://schemas.microsoft.com/office/drawing/2014/main" id="{00000000-0008-0000-2300-00006A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5" name="Text Box 10">
          <a:extLst>
            <a:ext uri="{FF2B5EF4-FFF2-40B4-BE49-F238E27FC236}">
              <a16:creationId xmlns:a16="http://schemas.microsoft.com/office/drawing/2014/main" id="{00000000-0008-0000-2300-00006B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00000000-0008-0000-2300-00006C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77" name="Text Box 2">
          <a:extLst>
            <a:ext uri="{FF2B5EF4-FFF2-40B4-BE49-F238E27FC236}">
              <a16:creationId xmlns:a16="http://schemas.microsoft.com/office/drawing/2014/main" id="{00000000-0008-0000-2300-00006D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878" name="Text Box 8">
          <a:extLst>
            <a:ext uri="{FF2B5EF4-FFF2-40B4-BE49-F238E27FC236}">
              <a16:creationId xmlns:a16="http://schemas.microsoft.com/office/drawing/2014/main" id="{00000000-0008-0000-2300-00006E030000}"/>
            </a:ext>
          </a:extLst>
        </xdr:cNvPr>
        <xdr:cNvSpPr txBox="1">
          <a:spLocks noChangeArrowheads="1"/>
        </xdr:cNvSpPr>
      </xdr:nvSpPr>
      <xdr:spPr bwMode="auto">
        <a:xfrm>
          <a:off x="3381375" y="1234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879" name="Text Box 8">
          <a:extLst>
            <a:ext uri="{FF2B5EF4-FFF2-40B4-BE49-F238E27FC236}">
              <a16:creationId xmlns:a16="http://schemas.microsoft.com/office/drawing/2014/main" id="{00000000-0008-0000-2300-00006F030000}"/>
            </a:ext>
          </a:extLst>
        </xdr:cNvPr>
        <xdr:cNvSpPr txBox="1">
          <a:spLocks noChangeArrowheads="1"/>
        </xdr:cNvSpPr>
      </xdr:nvSpPr>
      <xdr:spPr bwMode="auto">
        <a:xfrm>
          <a:off x="3381375" y="328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880" name="Text Box 8">
          <a:extLst>
            <a:ext uri="{FF2B5EF4-FFF2-40B4-BE49-F238E27FC236}">
              <a16:creationId xmlns:a16="http://schemas.microsoft.com/office/drawing/2014/main" id="{00000000-0008-0000-2300-000070030000}"/>
            </a:ext>
          </a:extLst>
        </xdr:cNvPr>
        <xdr:cNvSpPr txBox="1">
          <a:spLocks noChangeArrowheads="1"/>
        </xdr:cNvSpPr>
      </xdr:nvSpPr>
      <xdr:spPr bwMode="auto">
        <a:xfrm>
          <a:off x="3381375" y="9982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2300-000071030000}"/>
            </a:ext>
          </a:extLst>
        </xdr:cNvPr>
        <xdr:cNvSpPr txBox="1">
          <a:spLocks noChangeArrowheads="1"/>
        </xdr:cNvSpPr>
      </xdr:nvSpPr>
      <xdr:spPr bwMode="auto">
        <a:xfrm>
          <a:off x="3381375" y="11972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82" name="Text Box 8">
          <a:extLst>
            <a:ext uri="{FF2B5EF4-FFF2-40B4-BE49-F238E27FC236}">
              <a16:creationId xmlns:a16="http://schemas.microsoft.com/office/drawing/2014/main" id="{00000000-0008-0000-2300-00007203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83" name="Text Box 8">
          <a:extLst>
            <a:ext uri="{FF2B5EF4-FFF2-40B4-BE49-F238E27FC236}">
              <a16:creationId xmlns:a16="http://schemas.microsoft.com/office/drawing/2014/main" id="{00000000-0008-0000-2300-000073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884" name="Text Box 8">
          <a:extLst>
            <a:ext uri="{FF2B5EF4-FFF2-40B4-BE49-F238E27FC236}">
              <a16:creationId xmlns:a16="http://schemas.microsoft.com/office/drawing/2014/main" id="{00000000-0008-0000-2300-000074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00000000-0008-0000-2300-000075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86" name="Text Box 2">
          <a:extLst>
            <a:ext uri="{FF2B5EF4-FFF2-40B4-BE49-F238E27FC236}">
              <a16:creationId xmlns:a16="http://schemas.microsoft.com/office/drawing/2014/main" id="{00000000-0008-0000-2300-000076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87" name="Text Box 3">
          <a:extLst>
            <a:ext uri="{FF2B5EF4-FFF2-40B4-BE49-F238E27FC236}">
              <a16:creationId xmlns:a16="http://schemas.microsoft.com/office/drawing/2014/main" id="{00000000-0008-0000-2300-000077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88" name="Text Box 4">
          <a:extLst>
            <a:ext uri="{FF2B5EF4-FFF2-40B4-BE49-F238E27FC236}">
              <a16:creationId xmlns:a16="http://schemas.microsoft.com/office/drawing/2014/main" id="{00000000-0008-0000-2300-000078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89" name="Text Box 5">
          <a:extLst>
            <a:ext uri="{FF2B5EF4-FFF2-40B4-BE49-F238E27FC236}">
              <a16:creationId xmlns:a16="http://schemas.microsoft.com/office/drawing/2014/main" id="{00000000-0008-0000-2300-000079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90" name="Text Box 6">
          <a:extLst>
            <a:ext uri="{FF2B5EF4-FFF2-40B4-BE49-F238E27FC236}">
              <a16:creationId xmlns:a16="http://schemas.microsoft.com/office/drawing/2014/main" id="{00000000-0008-0000-2300-00007A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91" name="Text Box 8">
          <a:extLst>
            <a:ext uri="{FF2B5EF4-FFF2-40B4-BE49-F238E27FC236}">
              <a16:creationId xmlns:a16="http://schemas.microsoft.com/office/drawing/2014/main" id="{00000000-0008-0000-2300-00007B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92" name="Text Box 9">
          <a:extLst>
            <a:ext uri="{FF2B5EF4-FFF2-40B4-BE49-F238E27FC236}">
              <a16:creationId xmlns:a16="http://schemas.microsoft.com/office/drawing/2014/main" id="{00000000-0008-0000-2300-00007C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93" name="Text Box 10">
          <a:extLst>
            <a:ext uri="{FF2B5EF4-FFF2-40B4-BE49-F238E27FC236}">
              <a16:creationId xmlns:a16="http://schemas.microsoft.com/office/drawing/2014/main" id="{00000000-0008-0000-2300-00007D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00000000-0008-0000-2300-00007E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895" name="Text Box 2">
          <a:extLst>
            <a:ext uri="{FF2B5EF4-FFF2-40B4-BE49-F238E27FC236}">
              <a16:creationId xmlns:a16="http://schemas.microsoft.com/office/drawing/2014/main" id="{00000000-0008-0000-2300-00007F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896" name="Text Box 8">
          <a:extLst>
            <a:ext uri="{FF2B5EF4-FFF2-40B4-BE49-F238E27FC236}">
              <a16:creationId xmlns:a16="http://schemas.microsoft.com/office/drawing/2014/main" id="{00000000-0008-0000-2300-000080030000}"/>
            </a:ext>
          </a:extLst>
        </xdr:cNvPr>
        <xdr:cNvSpPr txBox="1">
          <a:spLocks noChangeArrowheads="1"/>
        </xdr:cNvSpPr>
      </xdr:nvSpPr>
      <xdr:spPr bwMode="auto">
        <a:xfrm>
          <a:off x="3381375" y="1234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2300-000081030000}"/>
            </a:ext>
          </a:extLst>
        </xdr:cNvPr>
        <xdr:cNvSpPr txBox="1">
          <a:spLocks noChangeArrowheads="1"/>
        </xdr:cNvSpPr>
      </xdr:nvSpPr>
      <xdr:spPr bwMode="auto">
        <a:xfrm>
          <a:off x="3381375" y="3105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898" name="Text Box 8">
          <a:extLst>
            <a:ext uri="{FF2B5EF4-FFF2-40B4-BE49-F238E27FC236}">
              <a16:creationId xmlns:a16="http://schemas.microsoft.com/office/drawing/2014/main" id="{00000000-0008-0000-2300-000082030000}"/>
            </a:ext>
          </a:extLst>
        </xdr:cNvPr>
        <xdr:cNvSpPr txBox="1">
          <a:spLocks noChangeArrowheads="1"/>
        </xdr:cNvSpPr>
      </xdr:nvSpPr>
      <xdr:spPr bwMode="auto">
        <a:xfrm>
          <a:off x="3381375" y="9982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899" name="Text Box 8">
          <a:extLst>
            <a:ext uri="{FF2B5EF4-FFF2-40B4-BE49-F238E27FC236}">
              <a16:creationId xmlns:a16="http://schemas.microsoft.com/office/drawing/2014/main" id="{00000000-0008-0000-2300-000083030000}"/>
            </a:ext>
          </a:extLst>
        </xdr:cNvPr>
        <xdr:cNvSpPr txBox="1">
          <a:spLocks noChangeArrowheads="1"/>
        </xdr:cNvSpPr>
      </xdr:nvSpPr>
      <xdr:spPr bwMode="auto">
        <a:xfrm>
          <a:off x="3552825" y="13563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900" name="Text Box 8">
          <a:extLst>
            <a:ext uri="{FF2B5EF4-FFF2-40B4-BE49-F238E27FC236}">
              <a16:creationId xmlns:a16="http://schemas.microsoft.com/office/drawing/2014/main" id="{00000000-0008-0000-2300-000084030000}"/>
            </a:ext>
          </a:extLst>
        </xdr:cNvPr>
        <xdr:cNvSpPr txBox="1">
          <a:spLocks noChangeArrowheads="1"/>
        </xdr:cNvSpPr>
      </xdr:nvSpPr>
      <xdr:spPr bwMode="auto">
        <a:xfrm>
          <a:off x="3381375" y="6905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00000000-0008-0000-2300-000085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2" name="Text Box 2">
          <a:extLst>
            <a:ext uri="{FF2B5EF4-FFF2-40B4-BE49-F238E27FC236}">
              <a16:creationId xmlns:a16="http://schemas.microsoft.com/office/drawing/2014/main" id="{00000000-0008-0000-2300-000086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3" name="Text Box 3">
          <a:extLst>
            <a:ext uri="{FF2B5EF4-FFF2-40B4-BE49-F238E27FC236}">
              <a16:creationId xmlns:a16="http://schemas.microsoft.com/office/drawing/2014/main" id="{00000000-0008-0000-2300-000087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4" name="Text Box 4">
          <a:extLst>
            <a:ext uri="{FF2B5EF4-FFF2-40B4-BE49-F238E27FC236}">
              <a16:creationId xmlns:a16="http://schemas.microsoft.com/office/drawing/2014/main" id="{00000000-0008-0000-2300-000088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5" name="Text Box 5">
          <a:extLst>
            <a:ext uri="{FF2B5EF4-FFF2-40B4-BE49-F238E27FC236}">
              <a16:creationId xmlns:a16="http://schemas.microsoft.com/office/drawing/2014/main" id="{00000000-0008-0000-2300-000089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6" name="Text Box 6">
          <a:extLst>
            <a:ext uri="{FF2B5EF4-FFF2-40B4-BE49-F238E27FC236}">
              <a16:creationId xmlns:a16="http://schemas.microsoft.com/office/drawing/2014/main" id="{00000000-0008-0000-2300-00008A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7" name="Text Box 8">
          <a:extLst>
            <a:ext uri="{FF2B5EF4-FFF2-40B4-BE49-F238E27FC236}">
              <a16:creationId xmlns:a16="http://schemas.microsoft.com/office/drawing/2014/main" id="{00000000-0008-0000-2300-00008B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8" name="Text Box 9">
          <a:extLst>
            <a:ext uri="{FF2B5EF4-FFF2-40B4-BE49-F238E27FC236}">
              <a16:creationId xmlns:a16="http://schemas.microsoft.com/office/drawing/2014/main" id="{00000000-0008-0000-2300-00008C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09" name="Text Box 10">
          <a:extLst>
            <a:ext uri="{FF2B5EF4-FFF2-40B4-BE49-F238E27FC236}">
              <a16:creationId xmlns:a16="http://schemas.microsoft.com/office/drawing/2014/main" id="{00000000-0008-0000-2300-00008D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00000000-0008-0000-2300-00008E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911" name="Text Box 2">
          <a:extLst>
            <a:ext uri="{FF2B5EF4-FFF2-40B4-BE49-F238E27FC236}">
              <a16:creationId xmlns:a16="http://schemas.microsoft.com/office/drawing/2014/main" id="{00000000-0008-0000-2300-00008F030000}"/>
            </a:ext>
          </a:extLst>
        </xdr:cNvPr>
        <xdr:cNvSpPr txBox="1">
          <a:spLocks noChangeArrowheads="1"/>
        </xdr:cNvSpPr>
      </xdr:nvSpPr>
      <xdr:spPr bwMode="auto">
        <a:xfrm>
          <a:off x="3381375" y="7086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912" name="Text Box 8">
          <a:extLst>
            <a:ext uri="{FF2B5EF4-FFF2-40B4-BE49-F238E27FC236}">
              <a16:creationId xmlns:a16="http://schemas.microsoft.com/office/drawing/2014/main" id="{00000000-0008-0000-2300-000090030000}"/>
            </a:ext>
          </a:extLst>
        </xdr:cNvPr>
        <xdr:cNvSpPr txBox="1">
          <a:spLocks noChangeArrowheads="1"/>
        </xdr:cNvSpPr>
      </xdr:nvSpPr>
      <xdr:spPr bwMode="auto">
        <a:xfrm>
          <a:off x="3381375" y="12153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913" name="Text Box 8">
          <a:extLst>
            <a:ext uri="{FF2B5EF4-FFF2-40B4-BE49-F238E27FC236}">
              <a16:creationId xmlns:a16="http://schemas.microsoft.com/office/drawing/2014/main" id="{00000000-0008-0000-2300-000091030000}"/>
            </a:ext>
          </a:extLst>
        </xdr:cNvPr>
        <xdr:cNvSpPr txBox="1">
          <a:spLocks noChangeArrowheads="1"/>
        </xdr:cNvSpPr>
      </xdr:nvSpPr>
      <xdr:spPr bwMode="auto">
        <a:xfrm>
          <a:off x="3381375" y="328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14" name="Text Box 8">
          <a:extLst>
            <a:ext uri="{FF2B5EF4-FFF2-40B4-BE49-F238E27FC236}">
              <a16:creationId xmlns:a16="http://schemas.microsoft.com/office/drawing/2014/main" id="{00000000-0008-0000-2300-000092030000}"/>
            </a:ext>
          </a:extLst>
        </xdr:cNvPr>
        <xdr:cNvSpPr txBox="1">
          <a:spLocks noChangeArrowheads="1"/>
        </xdr:cNvSpPr>
      </xdr:nvSpPr>
      <xdr:spPr bwMode="auto">
        <a:xfrm>
          <a:off x="3381375" y="9982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915" name="Text Box 8">
          <a:extLst>
            <a:ext uri="{FF2B5EF4-FFF2-40B4-BE49-F238E27FC236}">
              <a16:creationId xmlns:a16="http://schemas.microsoft.com/office/drawing/2014/main" id="{00000000-0008-0000-2300-000093030000}"/>
            </a:ext>
          </a:extLst>
        </xdr:cNvPr>
        <xdr:cNvSpPr txBox="1">
          <a:spLocks noChangeArrowheads="1"/>
        </xdr:cNvSpPr>
      </xdr:nvSpPr>
      <xdr:spPr bwMode="auto">
        <a:xfrm>
          <a:off x="3381375" y="11972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916" name="Text Box 8">
          <a:extLst>
            <a:ext uri="{FF2B5EF4-FFF2-40B4-BE49-F238E27FC236}">
              <a16:creationId xmlns:a16="http://schemas.microsoft.com/office/drawing/2014/main" id="{00000000-0008-0000-2300-00009403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63500</xdr:rowOff>
    </xdr:from>
    <xdr:ext cx="114300" cy="285750"/>
    <xdr:sp macro="" textlink="">
      <xdr:nvSpPr>
        <xdr:cNvPr id="917" name="Text Box 8">
          <a:extLst>
            <a:ext uri="{FF2B5EF4-FFF2-40B4-BE49-F238E27FC236}">
              <a16:creationId xmlns:a16="http://schemas.microsoft.com/office/drawing/2014/main" id="{00000000-0008-0000-2300-000095030000}"/>
            </a:ext>
          </a:extLst>
        </xdr:cNvPr>
        <xdr:cNvSpPr txBox="1">
          <a:spLocks noChangeArrowheads="1"/>
        </xdr:cNvSpPr>
      </xdr:nvSpPr>
      <xdr:spPr bwMode="auto">
        <a:xfrm>
          <a:off x="3381375" y="7150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00000000-0008-0000-2300-000096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19" name="Text Box 2">
          <a:extLst>
            <a:ext uri="{FF2B5EF4-FFF2-40B4-BE49-F238E27FC236}">
              <a16:creationId xmlns:a16="http://schemas.microsoft.com/office/drawing/2014/main" id="{00000000-0008-0000-2300-000097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0" name="Text Box 3">
          <a:extLst>
            <a:ext uri="{FF2B5EF4-FFF2-40B4-BE49-F238E27FC236}">
              <a16:creationId xmlns:a16="http://schemas.microsoft.com/office/drawing/2014/main" id="{00000000-0008-0000-2300-000098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1" name="Text Box 4">
          <a:extLst>
            <a:ext uri="{FF2B5EF4-FFF2-40B4-BE49-F238E27FC236}">
              <a16:creationId xmlns:a16="http://schemas.microsoft.com/office/drawing/2014/main" id="{00000000-0008-0000-2300-000099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2" name="Text Box 5">
          <a:extLst>
            <a:ext uri="{FF2B5EF4-FFF2-40B4-BE49-F238E27FC236}">
              <a16:creationId xmlns:a16="http://schemas.microsoft.com/office/drawing/2014/main" id="{00000000-0008-0000-2300-00009A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3" name="Text Box 6">
          <a:extLst>
            <a:ext uri="{FF2B5EF4-FFF2-40B4-BE49-F238E27FC236}">
              <a16:creationId xmlns:a16="http://schemas.microsoft.com/office/drawing/2014/main" id="{00000000-0008-0000-2300-00009B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4" name="Text Box 8">
          <a:extLst>
            <a:ext uri="{FF2B5EF4-FFF2-40B4-BE49-F238E27FC236}">
              <a16:creationId xmlns:a16="http://schemas.microsoft.com/office/drawing/2014/main" id="{00000000-0008-0000-2300-00009C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5" name="Text Box 9">
          <a:extLst>
            <a:ext uri="{FF2B5EF4-FFF2-40B4-BE49-F238E27FC236}">
              <a16:creationId xmlns:a16="http://schemas.microsoft.com/office/drawing/2014/main" id="{00000000-0008-0000-2300-00009D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6" name="Text Box 10">
          <a:extLst>
            <a:ext uri="{FF2B5EF4-FFF2-40B4-BE49-F238E27FC236}">
              <a16:creationId xmlns:a16="http://schemas.microsoft.com/office/drawing/2014/main" id="{00000000-0008-0000-2300-00009E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00000000-0008-0000-2300-00009F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28" name="Text Box 2">
          <a:extLst>
            <a:ext uri="{FF2B5EF4-FFF2-40B4-BE49-F238E27FC236}">
              <a16:creationId xmlns:a16="http://schemas.microsoft.com/office/drawing/2014/main" id="{00000000-0008-0000-2300-0000A0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929" name="Text Box 8">
          <a:extLst>
            <a:ext uri="{FF2B5EF4-FFF2-40B4-BE49-F238E27FC236}">
              <a16:creationId xmlns:a16="http://schemas.microsoft.com/office/drawing/2014/main" id="{00000000-0008-0000-2300-0000A1030000}"/>
            </a:ext>
          </a:extLst>
        </xdr:cNvPr>
        <xdr:cNvSpPr txBox="1">
          <a:spLocks noChangeArrowheads="1"/>
        </xdr:cNvSpPr>
      </xdr:nvSpPr>
      <xdr:spPr bwMode="auto">
        <a:xfrm>
          <a:off x="3381375" y="1234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930" name="Text Box 8">
          <a:extLst>
            <a:ext uri="{FF2B5EF4-FFF2-40B4-BE49-F238E27FC236}">
              <a16:creationId xmlns:a16="http://schemas.microsoft.com/office/drawing/2014/main" id="{00000000-0008-0000-2300-0000A2030000}"/>
            </a:ext>
          </a:extLst>
        </xdr:cNvPr>
        <xdr:cNvSpPr txBox="1">
          <a:spLocks noChangeArrowheads="1"/>
        </xdr:cNvSpPr>
      </xdr:nvSpPr>
      <xdr:spPr bwMode="auto">
        <a:xfrm>
          <a:off x="3381375" y="328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931" name="Text Box 8">
          <a:extLst>
            <a:ext uri="{FF2B5EF4-FFF2-40B4-BE49-F238E27FC236}">
              <a16:creationId xmlns:a16="http://schemas.microsoft.com/office/drawing/2014/main" id="{00000000-0008-0000-2300-0000A3030000}"/>
            </a:ext>
          </a:extLst>
        </xdr:cNvPr>
        <xdr:cNvSpPr txBox="1">
          <a:spLocks noChangeArrowheads="1"/>
        </xdr:cNvSpPr>
      </xdr:nvSpPr>
      <xdr:spPr bwMode="auto">
        <a:xfrm>
          <a:off x="3381375" y="9982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932" name="Text Box 8">
          <a:extLst>
            <a:ext uri="{FF2B5EF4-FFF2-40B4-BE49-F238E27FC236}">
              <a16:creationId xmlns:a16="http://schemas.microsoft.com/office/drawing/2014/main" id="{00000000-0008-0000-2300-0000A4030000}"/>
            </a:ext>
          </a:extLst>
        </xdr:cNvPr>
        <xdr:cNvSpPr txBox="1">
          <a:spLocks noChangeArrowheads="1"/>
        </xdr:cNvSpPr>
      </xdr:nvSpPr>
      <xdr:spPr bwMode="auto">
        <a:xfrm>
          <a:off x="3423708" y="3679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59</xdr:row>
      <xdr:rowOff>9525</xdr:rowOff>
    </xdr:from>
    <xdr:ext cx="114300" cy="285750"/>
    <xdr:sp macro="" textlink="">
      <xdr:nvSpPr>
        <xdr:cNvPr id="933" name="Text Box 8">
          <a:extLst>
            <a:ext uri="{FF2B5EF4-FFF2-40B4-BE49-F238E27FC236}">
              <a16:creationId xmlns:a16="http://schemas.microsoft.com/office/drawing/2014/main" id="{00000000-0008-0000-2300-0000A5030000}"/>
            </a:ext>
          </a:extLst>
        </xdr:cNvPr>
        <xdr:cNvSpPr txBox="1">
          <a:spLocks noChangeArrowheads="1"/>
        </xdr:cNvSpPr>
      </xdr:nvSpPr>
      <xdr:spPr bwMode="auto">
        <a:xfrm>
          <a:off x="3971925" y="10715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00000000-0008-0000-2300-0000A6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35" name="Text Box 2">
          <a:extLst>
            <a:ext uri="{FF2B5EF4-FFF2-40B4-BE49-F238E27FC236}">
              <a16:creationId xmlns:a16="http://schemas.microsoft.com/office/drawing/2014/main" id="{00000000-0008-0000-2300-0000A7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36" name="Text Box 3">
          <a:extLst>
            <a:ext uri="{FF2B5EF4-FFF2-40B4-BE49-F238E27FC236}">
              <a16:creationId xmlns:a16="http://schemas.microsoft.com/office/drawing/2014/main" id="{00000000-0008-0000-2300-0000A8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37" name="Text Box 4">
          <a:extLst>
            <a:ext uri="{FF2B5EF4-FFF2-40B4-BE49-F238E27FC236}">
              <a16:creationId xmlns:a16="http://schemas.microsoft.com/office/drawing/2014/main" id="{00000000-0008-0000-2300-0000A9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38" name="Text Box 5">
          <a:extLst>
            <a:ext uri="{FF2B5EF4-FFF2-40B4-BE49-F238E27FC236}">
              <a16:creationId xmlns:a16="http://schemas.microsoft.com/office/drawing/2014/main" id="{00000000-0008-0000-2300-0000AA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39" name="Text Box 6">
          <a:extLst>
            <a:ext uri="{FF2B5EF4-FFF2-40B4-BE49-F238E27FC236}">
              <a16:creationId xmlns:a16="http://schemas.microsoft.com/office/drawing/2014/main" id="{00000000-0008-0000-2300-0000AB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40" name="Text Box 8">
          <a:extLst>
            <a:ext uri="{FF2B5EF4-FFF2-40B4-BE49-F238E27FC236}">
              <a16:creationId xmlns:a16="http://schemas.microsoft.com/office/drawing/2014/main" id="{00000000-0008-0000-2300-0000AC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41" name="Text Box 9">
          <a:extLst>
            <a:ext uri="{FF2B5EF4-FFF2-40B4-BE49-F238E27FC236}">
              <a16:creationId xmlns:a16="http://schemas.microsoft.com/office/drawing/2014/main" id="{00000000-0008-0000-2300-0000AD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942" name="Text Box 10">
          <a:extLst>
            <a:ext uri="{FF2B5EF4-FFF2-40B4-BE49-F238E27FC236}">
              <a16:creationId xmlns:a16="http://schemas.microsoft.com/office/drawing/2014/main" id="{00000000-0008-0000-2300-0000AE030000}"/>
            </a:ext>
          </a:extLst>
        </xdr:cNvPr>
        <xdr:cNvSpPr txBox="1">
          <a:spLocks noChangeArrowheads="1"/>
        </xdr:cNvSpPr>
      </xdr:nvSpPr>
      <xdr:spPr bwMode="auto">
        <a:xfrm>
          <a:off x="3381375" y="9801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84666</xdr:colOff>
      <xdr:row>55</xdr:row>
      <xdr:rowOff>95249</xdr:rowOff>
    </xdr:from>
    <xdr:ext cx="114300" cy="28575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00000000-0008-0000-2300-0000AF030000}"/>
            </a:ext>
          </a:extLst>
        </xdr:cNvPr>
        <xdr:cNvSpPr txBox="1">
          <a:spLocks noChangeArrowheads="1"/>
        </xdr:cNvSpPr>
      </xdr:nvSpPr>
      <xdr:spPr bwMode="auto">
        <a:xfrm>
          <a:off x="3466041" y="10077449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66</xdr:row>
      <xdr:rowOff>127000</xdr:rowOff>
    </xdr:from>
    <xdr:ext cx="114300" cy="285750"/>
    <xdr:sp macro="" textlink="">
      <xdr:nvSpPr>
        <xdr:cNvPr id="944" name="Text Box 2">
          <a:extLst>
            <a:ext uri="{FF2B5EF4-FFF2-40B4-BE49-F238E27FC236}">
              <a16:creationId xmlns:a16="http://schemas.microsoft.com/office/drawing/2014/main" id="{00000000-0008-0000-2300-0000B0030000}"/>
            </a:ext>
          </a:extLst>
        </xdr:cNvPr>
        <xdr:cNvSpPr txBox="1">
          <a:spLocks noChangeArrowheads="1"/>
        </xdr:cNvSpPr>
      </xdr:nvSpPr>
      <xdr:spPr bwMode="auto">
        <a:xfrm>
          <a:off x="4079875" y="12099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945" name="Text Box 8">
          <a:extLst>
            <a:ext uri="{FF2B5EF4-FFF2-40B4-BE49-F238E27FC236}">
              <a16:creationId xmlns:a16="http://schemas.microsoft.com/office/drawing/2014/main" id="{00000000-0008-0000-2300-0000B1030000}"/>
            </a:ext>
          </a:extLst>
        </xdr:cNvPr>
        <xdr:cNvSpPr txBox="1">
          <a:spLocks noChangeArrowheads="1"/>
        </xdr:cNvSpPr>
      </xdr:nvSpPr>
      <xdr:spPr bwMode="auto">
        <a:xfrm>
          <a:off x="3381375" y="1234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46" name="Text Box 8">
          <a:extLst>
            <a:ext uri="{FF2B5EF4-FFF2-40B4-BE49-F238E27FC236}">
              <a16:creationId xmlns:a16="http://schemas.microsoft.com/office/drawing/2014/main" id="{00000000-0008-0000-2300-0000B2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47" name="Text Box 8">
          <a:extLst>
            <a:ext uri="{FF2B5EF4-FFF2-40B4-BE49-F238E27FC236}">
              <a16:creationId xmlns:a16="http://schemas.microsoft.com/office/drawing/2014/main" id="{00000000-0008-0000-2300-0000B3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00000000-0008-0000-2300-0000B4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49" name="Text Box 2">
          <a:extLst>
            <a:ext uri="{FF2B5EF4-FFF2-40B4-BE49-F238E27FC236}">
              <a16:creationId xmlns:a16="http://schemas.microsoft.com/office/drawing/2014/main" id="{00000000-0008-0000-2300-0000B5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0" name="Text Box 3">
          <a:extLst>
            <a:ext uri="{FF2B5EF4-FFF2-40B4-BE49-F238E27FC236}">
              <a16:creationId xmlns:a16="http://schemas.microsoft.com/office/drawing/2014/main" id="{00000000-0008-0000-2300-0000B6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1" name="Text Box 4">
          <a:extLst>
            <a:ext uri="{FF2B5EF4-FFF2-40B4-BE49-F238E27FC236}">
              <a16:creationId xmlns:a16="http://schemas.microsoft.com/office/drawing/2014/main" id="{00000000-0008-0000-2300-0000B7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2" name="Text Box 5">
          <a:extLst>
            <a:ext uri="{FF2B5EF4-FFF2-40B4-BE49-F238E27FC236}">
              <a16:creationId xmlns:a16="http://schemas.microsoft.com/office/drawing/2014/main" id="{00000000-0008-0000-2300-0000B8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3" name="Text Box 6">
          <a:extLst>
            <a:ext uri="{FF2B5EF4-FFF2-40B4-BE49-F238E27FC236}">
              <a16:creationId xmlns:a16="http://schemas.microsoft.com/office/drawing/2014/main" id="{00000000-0008-0000-2300-0000B9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4" name="Text Box 8">
          <a:extLst>
            <a:ext uri="{FF2B5EF4-FFF2-40B4-BE49-F238E27FC236}">
              <a16:creationId xmlns:a16="http://schemas.microsoft.com/office/drawing/2014/main" id="{00000000-0008-0000-2300-0000BA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5" name="Text Box 9">
          <a:extLst>
            <a:ext uri="{FF2B5EF4-FFF2-40B4-BE49-F238E27FC236}">
              <a16:creationId xmlns:a16="http://schemas.microsoft.com/office/drawing/2014/main" id="{00000000-0008-0000-2300-0000BB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6" name="Text Box 10">
          <a:extLst>
            <a:ext uri="{FF2B5EF4-FFF2-40B4-BE49-F238E27FC236}">
              <a16:creationId xmlns:a16="http://schemas.microsoft.com/office/drawing/2014/main" id="{00000000-0008-0000-2300-0000BC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00000000-0008-0000-2300-0000BD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58" name="Text Box 2">
          <a:extLst>
            <a:ext uri="{FF2B5EF4-FFF2-40B4-BE49-F238E27FC236}">
              <a16:creationId xmlns:a16="http://schemas.microsoft.com/office/drawing/2014/main" id="{00000000-0008-0000-2300-0000BE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59" name="Text Box 8">
          <a:extLst>
            <a:ext uri="{FF2B5EF4-FFF2-40B4-BE49-F238E27FC236}">
              <a16:creationId xmlns:a16="http://schemas.microsoft.com/office/drawing/2014/main" id="{00000000-0008-0000-2300-0000BF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00000000-0008-0000-2300-0000C0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1" name="Text Box 2">
          <a:extLst>
            <a:ext uri="{FF2B5EF4-FFF2-40B4-BE49-F238E27FC236}">
              <a16:creationId xmlns:a16="http://schemas.microsoft.com/office/drawing/2014/main" id="{00000000-0008-0000-2300-0000C1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2" name="Text Box 3">
          <a:extLst>
            <a:ext uri="{FF2B5EF4-FFF2-40B4-BE49-F238E27FC236}">
              <a16:creationId xmlns:a16="http://schemas.microsoft.com/office/drawing/2014/main" id="{00000000-0008-0000-2300-0000C2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3" name="Text Box 4">
          <a:extLst>
            <a:ext uri="{FF2B5EF4-FFF2-40B4-BE49-F238E27FC236}">
              <a16:creationId xmlns:a16="http://schemas.microsoft.com/office/drawing/2014/main" id="{00000000-0008-0000-2300-0000C3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4" name="Text Box 5">
          <a:extLst>
            <a:ext uri="{FF2B5EF4-FFF2-40B4-BE49-F238E27FC236}">
              <a16:creationId xmlns:a16="http://schemas.microsoft.com/office/drawing/2014/main" id="{00000000-0008-0000-2300-0000C4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5" name="Text Box 6">
          <a:extLst>
            <a:ext uri="{FF2B5EF4-FFF2-40B4-BE49-F238E27FC236}">
              <a16:creationId xmlns:a16="http://schemas.microsoft.com/office/drawing/2014/main" id="{00000000-0008-0000-2300-0000C5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6" name="Text Box 8">
          <a:extLst>
            <a:ext uri="{FF2B5EF4-FFF2-40B4-BE49-F238E27FC236}">
              <a16:creationId xmlns:a16="http://schemas.microsoft.com/office/drawing/2014/main" id="{00000000-0008-0000-2300-0000C6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7" name="Text Box 9">
          <a:extLst>
            <a:ext uri="{FF2B5EF4-FFF2-40B4-BE49-F238E27FC236}">
              <a16:creationId xmlns:a16="http://schemas.microsoft.com/office/drawing/2014/main" id="{00000000-0008-0000-2300-0000C7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8" name="Text Box 10">
          <a:extLst>
            <a:ext uri="{FF2B5EF4-FFF2-40B4-BE49-F238E27FC236}">
              <a16:creationId xmlns:a16="http://schemas.microsoft.com/office/drawing/2014/main" id="{00000000-0008-0000-2300-0000C8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00000000-0008-0000-2300-0000C9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970" name="Text Box 2">
          <a:extLst>
            <a:ext uri="{FF2B5EF4-FFF2-40B4-BE49-F238E27FC236}">
              <a16:creationId xmlns:a16="http://schemas.microsoft.com/office/drawing/2014/main" id="{00000000-0008-0000-2300-0000CA030000}"/>
            </a:ext>
          </a:extLst>
        </xdr:cNvPr>
        <xdr:cNvSpPr txBox="1">
          <a:spLocks noChangeArrowheads="1"/>
        </xdr:cNvSpPr>
      </xdr:nvSpPr>
      <xdr:spPr bwMode="auto">
        <a:xfrm>
          <a:off x="3381375" y="10344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971" name="Text Box 8">
          <a:extLst>
            <a:ext uri="{FF2B5EF4-FFF2-40B4-BE49-F238E27FC236}">
              <a16:creationId xmlns:a16="http://schemas.microsoft.com/office/drawing/2014/main" id="{00000000-0008-0000-2300-0000CB030000}"/>
            </a:ext>
          </a:extLst>
        </xdr:cNvPr>
        <xdr:cNvSpPr txBox="1">
          <a:spLocks noChangeArrowheads="1"/>
        </xdr:cNvSpPr>
      </xdr:nvSpPr>
      <xdr:spPr bwMode="auto">
        <a:xfrm>
          <a:off x="3381375" y="10706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972" name="Text Box 8">
          <a:extLst>
            <a:ext uri="{FF2B5EF4-FFF2-40B4-BE49-F238E27FC236}">
              <a16:creationId xmlns:a16="http://schemas.microsoft.com/office/drawing/2014/main" id="{00000000-0008-0000-2300-0000CC030000}"/>
            </a:ext>
          </a:extLst>
        </xdr:cNvPr>
        <xdr:cNvSpPr txBox="1">
          <a:spLocks noChangeArrowheads="1"/>
        </xdr:cNvSpPr>
      </xdr:nvSpPr>
      <xdr:spPr bwMode="auto">
        <a:xfrm>
          <a:off x="3381375" y="10706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00000000-0008-0000-2300-0000CD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4" name="Text Box 2">
          <a:extLst>
            <a:ext uri="{FF2B5EF4-FFF2-40B4-BE49-F238E27FC236}">
              <a16:creationId xmlns:a16="http://schemas.microsoft.com/office/drawing/2014/main" id="{00000000-0008-0000-2300-0000CE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5" name="Text Box 3">
          <a:extLst>
            <a:ext uri="{FF2B5EF4-FFF2-40B4-BE49-F238E27FC236}">
              <a16:creationId xmlns:a16="http://schemas.microsoft.com/office/drawing/2014/main" id="{00000000-0008-0000-2300-0000CF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6" name="Text Box 4">
          <a:extLst>
            <a:ext uri="{FF2B5EF4-FFF2-40B4-BE49-F238E27FC236}">
              <a16:creationId xmlns:a16="http://schemas.microsoft.com/office/drawing/2014/main" id="{00000000-0008-0000-2300-0000D0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7" name="Text Box 5">
          <a:extLst>
            <a:ext uri="{FF2B5EF4-FFF2-40B4-BE49-F238E27FC236}">
              <a16:creationId xmlns:a16="http://schemas.microsoft.com/office/drawing/2014/main" id="{00000000-0008-0000-2300-0000D1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8" name="Text Box 6">
          <a:extLst>
            <a:ext uri="{FF2B5EF4-FFF2-40B4-BE49-F238E27FC236}">
              <a16:creationId xmlns:a16="http://schemas.microsoft.com/office/drawing/2014/main" id="{00000000-0008-0000-2300-0000D2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79" name="Text Box 8">
          <a:extLst>
            <a:ext uri="{FF2B5EF4-FFF2-40B4-BE49-F238E27FC236}">
              <a16:creationId xmlns:a16="http://schemas.microsoft.com/office/drawing/2014/main" id="{00000000-0008-0000-2300-0000D3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0" name="Text Box 9">
          <a:extLst>
            <a:ext uri="{FF2B5EF4-FFF2-40B4-BE49-F238E27FC236}">
              <a16:creationId xmlns:a16="http://schemas.microsoft.com/office/drawing/2014/main" id="{00000000-0008-0000-2300-0000D4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1" name="Text Box 10">
          <a:extLst>
            <a:ext uri="{FF2B5EF4-FFF2-40B4-BE49-F238E27FC236}">
              <a16:creationId xmlns:a16="http://schemas.microsoft.com/office/drawing/2014/main" id="{00000000-0008-0000-2300-0000D5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00000000-0008-0000-2300-0000D6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3" name="Text Box 2">
          <a:extLst>
            <a:ext uri="{FF2B5EF4-FFF2-40B4-BE49-F238E27FC236}">
              <a16:creationId xmlns:a16="http://schemas.microsoft.com/office/drawing/2014/main" id="{00000000-0008-0000-2300-0000D7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984" name="Text Box 8">
          <a:extLst>
            <a:ext uri="{FF2B5EF4-FFF2-40B4-BE49-F238E27FC236}">
              <a16:creationId xmlns:a16="http://schemas.microsoft.com/office/drawing/2014/main" id="{00000000-0008-0000-2300-0000D8030000}"/>
            </a:ext>
          </a:extLst>
        </xdr:cNvPr>
        <xdr:cNvSpPr txBox="1">
          <a:spLocks noChangeArrowheads="1"/>
        </xdr:cNvSpPr>
      </xdr:nvSpPr>
      <xdr:spPr bwMode="auto">
        <a:xfrm>
          <a:off x="3381375" y="10706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00000000-0008-0000-2300-0000D9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6" name="Text Box 2">
          <a:extLst>
            <a:ext uri="{FF2B5EF4-FFF2-40B4-BE49-F238E27FC236}">
              <a16:creationId xmlns:a16="http://schemas.microsoft.com/office/drawing/2014/main" id="{00000000-0008-0000-2300-0000DA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7" name="Text Box 3">
          <a:extLst>
            <a:ext uri="{FF2B5EF4-FFF2-40B4-BE49-F238E27FC236}">
              <a16:creationId xmlns:a16="http://schemas.microsoft.com/office/drawing/2014/main" id="{00000000-0008-0000-2300-0000DB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8" name="Text Box 4">
          <a:extLst>
            <a:ext uri="{FF2B5EF4-FFF2-40B4-BE49-F238E27FC236}">
              <a16:creationId xmlns:a16="http://schemas.microsoft.com/office/drawing/2014/main" id="{00000000-0008-0000-2300-0000DC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89" name="Text Box 5">
          <a:extLst>
            <a:ext uri="{FF2B5EF4-FFF2-40B4-BE49-F238E27FC236}">
              <a16:creationId xmlns:a16="http://schemas.microsoft.com/office/drawing/2014/main" id="{00000000-0008-0000-2300-0000DD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90" name="Text Box 6">
          <a:extLst>
            <a:ext uri="{FF2B5EF4-FFF2-40B4-BE49-F238E27FC236}">
              <a16:creationId xmlns:a16="http://schemas.microsoft.com/office/drawing/2014/main" id="{00000000-0008-0000-2300-0000DE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91" name="Text Box 8">
          <a:extLst>
            <a:ext uri="{FF2B5EF4-FFF2-40B4-BE49-F238E27FC236}">
              <a16:creationId xmlns:a16="http://schemas.microsoft.com/office/drawing/2014/main" id="{00000000-0008-0000-2300-0000DF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92" name="Text Box 9">
          <a:extLst>
            <a:ext uri="{FF2B5EF4-FFF2-40B4-BE49-F238E27FC236}">
              <a16:creationId xmlns:a16="http://schemas.microsoft.com/office/drawing/2014/main" id="{00000000-0008-0000-2300-0000E0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93" name="Text Box 10">
          <a:extLst>
            <a:ext uri="{FF2B5EF4-FFF2-40B4-BE49-F238E27FC236}">
              <a16:creationId xmlns:a16="http://schemas.microsoft.com/office/drawing/2014/main" id="{00000000-0008-0000-2300-0000E1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00000000-0008-0000-2300-0000E2030000}"/>
            </a:ext>
          </a:extLst>
        </xdr:cNvPr>
        <xdr:cNvSpPr txBox="1">
          <a:spLocks noChangeArrowheads="1"/>
        </xdr:cNvSpPr>
      </xdr:nvSpPr>
      <xdr:spPr bwMode="auto">
        <a:xfrm>
          <a:off x="33813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58</xdr:row>
      <xdr:rowOff>0</xdr:rowOff>
    </xdr:from>
    <xdr:ext cx="114300" cy="285750"/>
    <xdr:sp macro="" textlink="">
      <xdr:nvSpPr>
        <xdr:cNvPr id="995" name="Text Box 2">
          <a:extLst>
            <a:ext uri="{FF2B5EF4-FFF2-40B4-BE49-F238E27FC236}">
              <a16:creationId xmlns:a16="http://schemas.microsoft.com/office/drawing/2014/main" id="{00000000-0008-0000-2300-0000E3030000}"/>
            </a:ext>
          </a:extLst>
        </xdr:cNvPr>
        <xdr:cNvSpPr txBox="1">
          <a:spLocks noChangeArrowheads="1"/>
        </xdr:cNvSpPr>
      </xdr:nvSpPr>
      <xdr:spPr bwMode="auto">
        <a:xfrm>
          <a:off x="3419475" y="10525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996" name="Text Box 8">
          <a:extLst>
            <a:ext uri="{FF2B5EF4-FFF2-40B4-BE49-F238E27FC236}">
              <a16:creationId xmlns:a16="http://schemas.microsoft.com/office/drawing/2014/main" id="{00000000-0008-0000-2300-0000E4030000}"/>
            </a:ext>
          </a:extLst>
        </xdr:cNvPr>
        <xdr:cNvSpPr txBox="1">
          <a:spLocks noChangeArrowheads="1"/>
        </xdr:cNvSpPr>
      </xdr:nvSpPr>
      <xdr:spPr bwMode="auto">
        <a:xfrm>
          <a:off x="3381375" y="6543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997" name="Text Box 8">
          <a:extLst>
            <a:ext uri="{FF2B5EF4-FFF2-40B4-BE49-F238E27FC236}">
              <a16:creationId xmlns:a16="http://schemas.microsoft.com/office/drawing/2014/main" id="{00000000-0008-0000-2300-0000E5030000}"/>
            </a:ext>
          </a:extLst>
        </xdr:cNvPr>
        <xdr:cNvSpPr txBox="1">
          <a:spLocks noChangeArrowheads="1"/>
        </xdr:cNvSpPr>
      </xdr:nvSpPr>
      <xdr:spPr bwMode="auto">
        <a:xfrm>
          <a:off x="3381375" y="6543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998" name="Text Box 8">
          <a:extLst>
            <a:ext uri="{FF2B5EF4-FFF2-40B4-BE49-F238E27FC236}">
              <a16:creationId xmlns:a16="http://schemas.microsoft.com/office/drawing/2014/main" id="{00000000-0008-0000-2300-0000E6030000}"/>
            </a:ext>
          </a:extLst>
        </xdr:cNvPr>
        <xdr:cNvSpPr txBox="1">
          <a:spLocks noChangeArrowheads="1"/>
        </xdr:cNvSpPr>
      </xdr:nvSpPr>
      <xdr:spPr bwMode="auto">
        <a:xfrm>
          <a:off x="3381375" y="7629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999" name="Text Box 8">
          <a:extLst>
            <a:ext uri="{FF2B5EF4-FFF2-40B4-BE49-F238E27FC236}">
              <a16:creationId xmlns:a16="http://schemas.microsoft.com/office/drawing/2014/main" id="{00000000-0008-0000-2300-0000E7030000}"/>
            </a:ext>
          </a:extLst>
        </xdr:cNvPr>
        <xdr:cNvSpPr txBox="1">
          <a:spLocks noChangeArrowheads="1"/>
        </xdr:cNvSpPr>
      </xdr:nvSpPr>
      <xdr:spPr bwMode="auto">
        <a:xfrm>
          <a:off x="3381375" y="7629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00000000-0008-0000-2300-0000E8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1" name="Text Box 2">
          <a:extLst>
            <a:ext uri="{FF2B5EF4-FFF2-40B4-BE49-F238E27FC236}">
              <a16:creationId xmlns:a16="http://schemas.microsoft.com/office/drawing/2014/main" id="{00000000-0008-0000-2300-0000E9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2" name="Text Box 3">
          <a:extLst>
            <a:ext uri="{FF2B5EF4-FFF2-40B4-BE49-F238E27FC236}">
              <a16:creationId xmlns:a16="http://schemas.microsoft.com/office/drawing/2014/main" id="{00000000-0008-0000-2300-0000EA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3" name="Text Box 4">
          <a:extLst>
            <a:ext uri="{FF2B5EF4-FFF2-40B4-BE49-F238E27FC236}">
              <a16:creationId xmlns:a16="http://schemas.microsoft.com/office/drawing/2014/main" id="{00000000-0008-0000-2300-0000EB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4" name="Text Box 5">
          <a:extLst>
            <a:ext uri="{FF2B5EF4-FFF2-40B4-BE49-F238E27FC236}">
              <a16:creationId xmlns:a16="http://schemas.microsoft.com/office/drawing/2014/main" id="{00000000-0008-0000-2300-0000EC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5" name="Text Box 6">
          <a:extLst>
            <a:ext uri="{FF2B5EF4-FFF2-40B4-BE49-F238E27FC236}">
              <a16:creationId xmlns:a16="http://schemas.microsoft.com/office/drawing/2014/main" id="{00000000-0008-0000-2300-0000ED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6" name="Text Box 8">
          <a:extLst>
            <a:ext uri="{FF2B5EF4-FFF2-40B4-BE49-F238E27FC236}">
              <a16:creationId xmlns:a16="http://schemas.microsoft.com/office/drawing/2014/main" id="{00000000-0008-0000-2300-0000EE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7" name="Text Box 9">
          <a:extLst>
            <a:ext uri="{FF2B5EF4-FFF2-40B4-BE49-F238E27FC236}">
              <a16:creationId xmlns:a16="http://schemas.microsoft.com/office/drawing/2014/main" id="{00000000-0008-0000-2300-0000EF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8" name="Text Box 10">
          <a:extLst>
            <a:ext uri="{FF2B5EF4-FFF2-40B4-BE49-F238E27FC236}">
              <a16:creationId xmlns:a16="http://schemas.microsoft.com/office/drawing/2014/main" id="{00000000-0008-0000-2300-0000F0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00000000-0008-0000-2300-0000F1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0" name="Text Box 2">
          <a:extLst>
            <a:ext uri="{FF2B5EF4-FFF2-40B4-BE49-F238E27FC236}">
              <a16:creationId xmlns:a16="http://schemas.microsoft.com/office/drawing/2014/main" id="{00000000-0008-0000-2300-0000F2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11" name="Text Box 8">
          <a:extLst>
            <a:ext uri="{FF2B5EF4-FFF2-40B4-BE49-F238E27FC236}">
              <a16:creationId xmlns:a16="http://schemas.microsoft.com/office/drawing/2014/main" id="{00000000-0008-0000-2300-0000F3030000}"/>
            </a:ext>
          </a:extLst>
        </xdr:cNvPr>
        <xdr:cNvSpPr txBox="1">
          <a:spLocks noChangeArrowheads="1"/>
        </xdr:cNvSpPr>
      </xdr:nvSpPr>
      <xdr:spPr bwMode="auto">
        <a:xfrm>
          <a:off x="3381375" y="7629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00000000-0008-0000-2300-0000F4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3" name="Text Box 2">
          <a:extLst>
            <a:ext uri="{FF2B5EF4-FFF2-40B4-BE49-F238E27FC236}">
              <a16:creationId xmlns:a16="http://schemas.microsoft.com/office/drawing/2014/main" id="{00000000-0008-0000-2300-0000F5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4" name="Text Box 3">
          <a:extLst>
            <a:ext uri="{FF2B5EF4-FFF2-40B4-BE49-F238E27FC236}">
              <a16:creationId xmlns:a16="http://schemas.microsoft.com/office/drawing/2014/main" id="{00000000-0008-0000-2300-0000F6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5" name="Text Box 4">
          <a:extLst>
            <a:ext uri="{FF2B5EF4-FFF2-40B4-BE49-F238E27FC236}">
              <a16:creationId xmlns:a16="http://schemas.microsoft.com/office/drawing/2014/main" id="{00000000-0008-0000-2300-0000F7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6" name="Text Box 5">
          <a:extLst>
            <a:ext uri="{FF2B5EF4-FFF2-40B4-BE49-F238E27FC236}">
              <a16:creationId xmlns:a16="http://schemas.microsoft.com/office/drawing/2014/main" id="{00000000-0008-0000-2300-0000F8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7" name="Text Box 6">
          <a:extLst>
            <a:ext uri="{FF2B5EF4-FFF2-40B4-BE49-F238E27FC236}">
              <a16:creationId xmlns:a16="http://schemas.microsoft.com/office/drawing/2014/main" id="{00000000-0008-0000-2300-0000F9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8" name="Text Box 8">
          <a:extLst>
            <a:ext uri="{FF2B5EF4-FFF2-40B4-BE49-F238E27FC236}">
              <a16:creationId xmlns:a16="http://schemas.microsoft.com/office/drawing/2014/main" id="{00000000-0008-0000-2300-0000FA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19" name="Text Box 9">
          <a:extLst>
            <a:ext uri="{FF2B5EF4-FFF2-40B4-BE49-F238E27FC236}">
              <a16:creationId xmlns:a16="http://schemas.microsoft.com/office/drawing/2014/main" id="{00000000-0008-0000-2300-0000FB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0" name="Text Box 10">
          <a:extLst>
            <a:ext uri="{FF2B5EF4-FFF2-40B4-BE49-F238E27FC236}">
              <a16:creationId xmlns:a16="http://schemas.microsoft.com/office/drawing/2014/main" id="{00000000-0008-0000-2300-0000FC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00000000-0008-0000-2300-0000FD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2" name="Text Box 2">
          <a:extLst>
            <a:ext uri="{FF2B5EF4-FFF2-40B4-BE49-F238E27FC236}">
              <a16:creationId xmlns:a16="http://schemas.microsoft.com/office/drawing/2014/main" id="{00000000-0008-0000-2300-0000FE03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23" name="Text Box 8">
          <a:extLst>
            <a:ext uri="{FF2B5EF4-FFF2-40B4-BE49-F238E27FC236}">
              <a16:creationId xmlns:a16="http://schemas.microsoft.com/office/drawing/2014/main" id="{00000000-0008-0000-2300-0000FF030000}"/>
            </a:ext>
          </a:extLst>
        </xdr:cNvPr>
        <xdr:cNvSpPr txBox="1">
          <a:spLocks noChangeArrowheads="1"/>
        </xdr:cNvSpPr>
      </xdr:nvSpPr>
      <xdr:spPr bwMode="auto">
        <a:xfrm>
          <a:off x="3381375" y="7629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24" name="Text Box 8">
          <a:extLst>
            <a:ext uri="{FF2B5EF4-FFF2-40B4-BE49-F238E27FC236}">
              <a16:creationId xmlns:a16="http://schemas.microsoft.com/office/drawing/2014/main" id="{00000000-0008-0000-2300-000000040000}"/>
            </a:ext>
          </a:extLst>
        </xdr:cNvPr>
        <xdr:cNvSpPr txBox="1">
          <a:spLocks noChangeArrowheads="1"/>
        </xdr:cNvSpPr>
      </xdr:nvSpPr>
      <xdr:spPr bwMode="auto">
        <a:xfrm>
          <a:off x="3381375" y="7629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2300-000001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2300-000002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7" name="Text Box 3">
          <a:extLst>
            <a:ext uri="{FF2B5EF4-FFF2-40B4-BE49-F238E27FC236}">
              <a16:creationId xmlns:a16="http://schemas.microsoft.com/office/drawing/2014/main" id="{00000000-0008-0000-2300-000003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2300-000004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2300-000005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0" name="Text Box 6">
          <a:extLst>
            <a:ext uri="{FF2B5EF4-FFF2-40B4-BE49-F238E27FC236}">
              <a16:creationId xmlns:a16="http://schemas.microsoft.com/office/drawing/2014/main" id="{00000000-0008-0000-2300-000006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1" name="Text Box 8">
          <a:extLst>
            <a:ext uri="{FF2B5EF4-FFF2-40B4-BE49-F238E27FC236}">
              <a16:creationId xmlns:a16="http://schemas.microsoft.com/office/drawing/2014/main" id="{00000000-0008-0000-2300-000007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2" name="Text Box 9">
          <a:extLst>
            <a:ext uri="{FF2B5EF4-FFF2-40B4-BE49-F238E27FC236}">
              <a16:creationId xmlns:a16="http://schemas.microsoft.com/office/drawing/2014/main" id="{00000000-0008-0000-2300-000008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3" name="Text Box 10">
          <a:extLst>
            <a:ext uri="{FF2B5EF4-FFF2-40B4-BE49-F238E27FC236}">
              <a16:creationId xmlns:a16="http://schemas.microsoft.com/office/drawing/2014/main" id="{00000000-0008-0000-2300-000009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00000000-0008-0000-2300-00000A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5" name="Text Box 2">
          <a:extLst>
            <a:ext uri="{FF2B5EF4-FFF2-40B4-BE49-F238E27FC236}">
              <a16:creationId xmlns:a16="http://schemas.microsoft.com/office/drawing/2014/main" id="{00000000-0008-0000-2300-00000B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036" name="Text Box 8">
          <a:extLst>
            <a:ext uri="{FF2B5EF4-FFF2-40B4-BE49-F238E27FC236}">
              <a16:creationId xmlns:a16="http://schemas.microsoft.com/office/drawing/2014/main" id="{00000000-0008-0000-2300-00000C040000}"/>
            </a:ext>
          </a:extLst>
        </xdr:cNvPr>
        <xdr:cNvSpPr txBox="1">
          <a:spLocks noChangeArrowheads="1"/>
        </xdr:cNvSpPr>
      </xdr:nvSpPr>
      <xdr:spPr bwMode="auto">
        <a:xfrm>
          <a:off x="3381375" y="7629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00000000-0008-0000-2300-00000D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8" name="Text Box 2">
          <a:extLst>
            <a:ext uri="{FF2B5EF4-FFF2-40B4-BE49-F238E27FC236}">
              <a16:creationId xmlns:a16="http://schemas.microsoft.com/office/drawing/2014/main" id="{00000000-0008-0000-2300-00000E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39" name="Text Box 3">
          <a:extLst>
            <a:ext uri="{FF2B5EF4-FFF2-40B4-BE49-F238E27FC236}">
              <a16:creationId xmlns:a16="http://schemas.microsoft.com/office/drawing/2014/main" id="{00000000-0008-0000-2300-00000F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40" name="Text Box 4">
          <a:extLst>
            <a:ext uri="{FF2B5EF4-FFF2-40B4-BE49-F238E27FC236}">
              <a16:creationId xmlns:a16="http://schemas.microsoft.com/office/drawing/2014/main" id="{00000000-0008-0000-2300-000010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41" name="Text Box 5">
          <a:extLst>
            <a:ext uri="{FF2B5EF4-FFF2-40B4-BE49-F238E27FC236}">
              <a16:creationId xmlns:a16="http://schemas.microsoft.com/office/drawing/2014/main" id="{00000000-0008-0000-2300-000011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42" name="Text Box 6">
          <a:extLst>
            <a:ext uri="{FF2B5EF4-FFF2-40B4-BE49-F238E27FC236}">
              <a16:creationId xmlns:a16="http://schemas.microsoft.com/office/drawing/2014/main" id="{00000000-0008-0000-2300-000012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43" name="Text Box 8">
          <a:extLst>
            <a:ext uri="{FF2B5EF4-FFF2-40B4-BE49-F238E27FC236}">
              <a16:creationId xmlns:a16="http://schemas.microsoft.com/office/drawing/2014/main" id="{00000000-0008-0000-2300-000013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44" name="Text Box 9">
          <a:extLst>
            <a:ext uri="{FF2B5EF4-FFF2-40B4-BE49-F238E27FC236}">
              <a16:creationId xmlns:a16="http://schemas.microsoft.com/office/drawing/2014/main" id="{00000000-0008-0000-2300-000014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045" name="Text Box 10">
          <a:extLst>
            <a:ext uri="{FF2B5EF4-FFF2-40B4-BE49-F238E27FC236}">
              <a16:creationId xmlns:a16="http://schemas.microsoft.com/office/drawing/2014/main" id="{00000000-0008-0000-2300-000015040000}"/>
            </a:ext>
          </a:extLst>
        </xdr:cNvPr>
        <xdr:cNvSpPr txBox="1">
          <a:spLocks noChangeArrowheads="1"/>
        </xdr:cNvSpPr>
      </xdr:nvSpPr>
      <xdr:spPr bwMode="auto">
        <a:xfrm>
          <a:off x="3381375" y="7448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41</xdr:row>
      <xdr:rowOff>42333</xdr:rowOff>
    </xdr:from>
    <xdr:ext cx="114300" cy="28575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00000000-0008-0000-2300-000016040000}"/>
            </a:ext>
          </a:extLst>
        </xdr:cNvPr>
        <xdr:cNvSpPr txBox="1">
          <a:spLocks noChangeArrowheads="1"/>
        </xdr:cNvSpPr>
      </xdr:nvSpPr>
      <xdr:spPr bwMode="auto">
        <a:xfrm>
          <a:off x="3391958" y="749088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00000000-0008-0000-2300-000017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48" name="Text Box 2">
          <a:extLst>
            <a:ext uri="{FF2B5EF4-FFF2-40B4-BE49-F238E27FC236}">
              <a16:creationId xmlns:a16="http://schemas.microsoft.com/office/drawing/2014/main" id="{00000000-0008-0000-2300-000018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49" name="Text Box 3">
          <a:extLst>
            <a:ext uri="{FF2B5EF4-FFF2-40B4-BE49-F238E27FC236}">
              <a16:creationId xmlns:a16="http://schemas.microsoft.com/office/drawing/2014/main" id="{00000000-0008-0000-2300-000019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0" name="Text Box 4">
          <a:extLst>
            <a:ext uri="{FF2B5EF4-FFF2-40B4-BE49-F238E27FC236}">
              <a16:creationId xmlns:a16="http://schemas.microsoft.com/office/drawing/2014/main" id="{00000000-0008-0000-2300-00001A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1" name="Text Box 5">
          <a:extLst>
            <a:ext uri="{FF2B5EF4-FFF2-40B4-BE49-F238E27FC236}">
              <a16:creationId xmlns:a16="http://schemas.microsoft.com/office/drawing/2014/main" id="{00000000-0008-0000-2300-00001B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2" name="Text Box 6">
          <a:extLst>
            <a:ext uri="{FF2B5EF4-FFF2-40B4-BE49-F238E27FC236}">
              <a16:creationId xmlns:a16="http://schemas.microsoft.com/office/drawing/2014/main" id="{00000000-0008-0000-2300-00001C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3" name="Text Box 8">
          <a:extLst>
            <a:ext uri="{FF2B5EF4-FFF2-40B4-BE49-F238E27FC236}">
              <a16:creationId xmlns:a16="http://schemas.microsoft.com/office/drawing/2014/main" id="{00000000-0008-0000-2300-00001D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4" name="Text Box 9">
          <a:extLst>
            <a:ext uri="{FF2B5EF4-FFF2-40B4-BE49-F238E27FC236}">
              <a16:creationId xmlns:a16="http://schemas.microsoft.com/office/drawing/2014/main" id="{00000000-0008-0000-2300-00001E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5" name="Text Box 10">
          <a:extLst>
            <a:ext uri="{FF2B5EF4-FFF2-40B4-BE49-F238E27FC236}">
              <a16:creationId xmlns:a16="http://schemas.microsoft.com/office/drawing/2014/main" id="{00000000-0008-0000-2300-00001F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00000000-0008-0000-2300-000020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7" name="Text Box 2">
          <a:extLst>
            <a:ext uri="{FF2B5EF4-FFF2-40B4-BE49-F238E27FC236}">
              <a16:creationId xmlns:a16="http://schemas.microsoft.com/office/drawing/2014/main" id="{00000000-0008-0000-2300-000021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00000000-0008-0000-2300-000022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59" name="Text Box 2">
          <a:extLst>
            <a:ext uri="{FF2B5EF4-FFF2-40B4-BE49-F238E27FC236}">
              <a16:creationId xmlns:a16="http://schemas.microsoft.com/office/drawing/2014/main" id="{00000000-0008-0000-2300-000023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0" name="Text Box 3">
          <a:extLst>
            <a:ext uri="{FF2B5EF4-FFF2-40B4-BE49-F238E27FC236}">
              <a16:creationId xmlns:a16="http://schemas.microsoft.com/office/drawing/2014/main" id="{00000000-0008-0000-2300-000024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1" name="Text Box 4">
          <a:extLst>
            <a:ext uri="{FF2B5EF4-FFF2-40B4-BE49-F238E27FC236}">
              <a16:creationId xmlns:a16="http://schemas.microsoft.com/office/drawing/2014/main" id="{00000000-0008-0000-2300-000025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2" name="Text Box 5">
          <a:extLst>
            <a:ext uri="{FF2B5EF4-FFF2-40B4-BE49-F238E27FC236}">
              <a16:creationId xmlns:a16="http://schemas.microsoft.com/office/drawing/2014/main" id="{00000000-0008-0000-2300-000026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3" name="Text Box 6">
          <a:extLst>
            <a:ext uri="{FF2B5EF4-FFF2-40B4-BE49-F238E27FC236}">
              <a16:creationId xmlns:a16="http://schemas.microsoft.com/office/drawing/2014/main" id="{00000000-0008-0000-2300-000027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4" name="Text Box 8">
          <a:extLst>
            <a:ext uri="{FF2B5EF4-FFF2-40B4-BE49-F238E27FC236}">
              <a16:creationId xmlns:a16="http://schemas.microsoft.com/office/drawing/2014/main" id="{00000000-0008-0000-2300-000028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5" name="Text Box 9">
          <a:extLst>
            <a:ext uri="{FF2B5EF4-FFF2-40B4-BE49-F238E27FC236}">
              <a16:creationId xmlns:a16="http://schemas.microsoft.com/office/drawing/2014/main" id="{00000000-0008-0000-2300-000029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6" name="Text Box 10">
          <a:extLst>
            <a:ext uri="{FF2B5EF4-FFF2-40B4-BE49-F238E27FC236}">
              <a16:creationId xmlns:a16="http://schemas.microsoft.com/office/drawing/2014/main" id="{00000000-0008-0000-2300-00002A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00000000-0008-0000-2300-00002B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68" name="Text Box 2">
          <a:extLst>
            <a:ext uri="{FF2B5EF4-FFF2-40B4-BE49-F238E27FC236}">
              <a16:creationId xmlns:a16="http://schemas.microsoft.com/office/drawing/2014/main" id="{00000000-0008-0000-2300-00002C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1069" name="Text Box 8">
          <a:extLst>
            <a:ext uri="{FF2B5EF4-FFF2-40B4-BE49-F238E27FC236}">
              <a16:creationId xmlns:a16="http://schemas.microsoft.com/office/drawing/2014/main" id="{00000000-0008-0000-2300-00002D040000}"/>
            </a:ext>
          </a:extLst>
        </xdr:cNvPr>
        <xdr:cNvSpPr txBox="1">
          <a:spLocks noChangeArrowheads="1"/>
        </xdr:cNvSpPr>
      </xdr:nvSpPr>
      <xdr:spPr bwMode="auto">
        <a:xfrm>
          <a:off x="3381375" y="8172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1070" name="Text Box 8">
          <a:extLst>
            <a:ext uri="{FF2B5EF4-FFF2-40B4-BE49-F238E27FC236}">
              <a16:creationId xmlns:a16="http://schemas.microsoft.com/office/drawing/2014/main" id="{00000000-0008-0000-2300-00002E040000}"/>
            </a:ext>
          </a:extLst>
        </xdr:cNvPr>
        <xdr:cNvSpPr txBox="1">
          <a:spLocks noChangeArrowheads="1"/>
        </xdr:cNvSpPr>
      </xdr:nvSpPr>
      <xdr:spPr bwMode="auto">
        <a:xfrm>
          <a:off x="3381375" y="8172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00000000-0008-0000-2300-00002F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2" name="Text Box 2">
          <a:extLst>
            <a:ext uri="{FF2B5EF4-FFF2-40B4-BE49-F238E27FC236}">
              <a16:creationId xmlns:a16="http://schemas.microsoft.com/office/drawing/2014/main" id="{00000000-0008-0000-2300-000030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3" name="Text Box 3">
          <a:extLst>
            <a:ext uri="{FF2B5EF4-FFF2-40B4-BE49-F238E27FC236}">
              <a16:creationId xmlns:a16="http://schemas.microsoft.com/office/drawing/2014/main" id="{00000000-0008-0000-2300-000031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4" name="Text Box 4">
          <a:extLst>
            <a:ext uri="{FF2B5EF4-FFF2-40B4-BE49-F238E27FC236}">
              <a16:creationId xmlns:a16="http://schemas.microsoft.com/office/drawing/2014/main" id="{00000000-0008-0000-2300-000032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5" name="Text Box 5">
          <a:extLst>
            <a:ext uri="{FF2B5EF4-FFF2-40B4-BE49-F238E27FC236}">
              <a16:creationId xmlns:a16="http://schemas.microsoft.com/office/drawing/2014/main" id="{00000000-0008-0000-2300-000033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6" name="Text Box 6">
          <a:extLst>
            <a:ext uri="{FF2B5EF4-FFF2-40B4-BE49-F238E27FC236}">
              <a16:creationId xmlns:a16="http://schemas.microsoft.com/office/drawing/2014/main" id="{00000000-0008-0000-2300-000034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7" name="Text Box 8">
          <a:extLst>
            <a:ext uri="{FF2B5EF4-FFF2-40B4-BE49-F238E27FC236}">
              <a16:creationId xmlns:a16="http://schemas.microsoft.com/office/drawing/2014/main" id="{00000000-0008-0000-2300-000035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8" name="Text Box 9">
          <a:extLst>
            <a:ext uri="{FF2B5EF4-FFF2-40B4-BE49-F238E27FC236}">
              <a16:creationId xmlns:a16="http://schemas.microsoft.com/office/drawing/2014/main" id="{00000000-0008-0000-2300-000036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79" name="Text Box 10">
          <a:extLst>
            <a:ext uri="{FF2B5EF4-FFF2-40B4-BE49-F238E27FC236}">
              <a16:creationId xmlns:a16="http://schemas.microsoft.com/office/drawing/2014/main" id="{00000000-0008-0000-2300-000037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00000000-0008-0000-2300-000038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1" name="Text Box 2">
          <a:extLst>
            <a:ext uri="{FF2B5EF4-FFF2-40B4-BE49-F238E27FC236}">
              <a16:creationId xmlns:a16="http://schemas.microsoft.com/office/drawing/2014/main" id="{00000000-0008-0000-2300-000039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1082" name="Text Box 8">
          <a:extLst>
            <a:ext uri="{FF2B5EF4-FFF2-40B4-BE49-F238E27FC236}">
              <a16:creationId xmlns:a16="http://schemas.microsoft.com/office/drawing/2014/main" id="{00000000-0008-0000-2300-00003A040000}"/>
            </a:ext>
          </a:extLst>
        </xdr:cNvPr>
        <xdr:cNvSpPr txBox="1">
          <a:spLocks noChangeArrowheads="1"/>
        </xdr:cNvSpPr>
      </xdr:nvSpPr>
      <xdr:spPr bwMode="auto">
        <a:xfrm>
          <a:off x="3381375" y="8172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00000000-0008-0000-2300-00003B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4" name="Text Box 2">
          <a:extLst>
            <a:ext uri="{FF2B5EF4-FFF2-40B4-BE49-F238E27FC236}">
              <a16:creationId xmlns:a16="http://schemas.microsoft.com/office/drawing/2014/main" id="{00000000-0008-0000-2300-00003C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5" name="Text Box 3">
          <a:extLst>
            <a:ext uri="{FF2B5EF4-FFF2-40B4-BE49-F238E27FC236}">
              <a16:creationId xmlns:a16="http://schemas.microsoft.com/office/drawing/2014/main" id="{00000000-0008-0000-2300-00003D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6" name="Text Box 4">
          <a:extLst>
            <a:ext uri="{FF2B5EF4-FFF2-40B4-BE49-F238E27FC236}">
              <a16:creationId xmlns:a16="http://schemas.microsoft.com/office/drawing/2014/main" id="{00000000-0008-0000-2300-00003E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7" name="Text Box 5">
          <a:extLst>
            <a:ext uri="{FF2B5EF4-FFF2-40B4-BE49-F238E27FC236}">
              <a16:creationId xmlns:a16="http://schemas.microsoft.com/office/drawing/2014/main" id="{00000000-0008-0000-2300-00003F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8" name="Text Box 6">
          <a:extLst>
            <a:ext uri="{FF2B5EF4-FFF2-40B4-BE49-F238E27FC236}">
              <a16:creationId xmlns:a16="http://schemas.microsoft.com/office/drawing/2014/main" id="{00000000-0008-0000-2300-000040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89" name="Text Box 8">
          <a:extLst>
            <a:ext uri="{FF2B5EF4-FFF2-40B4-BE49-F238E27FC236}">
              <a16:creationId xmlns:a16="http://schemas.microsoft.com/office/drawing/2014/main" id="{00000000-0008-0000-2300-000041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0" name="Text Box 9">
          <a:extLst>
            <a:ext uri="{FF2B5EF4-FFF2-40B4-BE49-F238E27FC236}">
              <a16:creationId xmlns:a16="http://schemas.microsoft.com/office/drawing/2014/main" id="{00000000-0008-0000-2300-000042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1" name="Text Box 10">
          <a:extLst>
            <a:ext uri="{FF2B5EF4-FFF2-40B4-BE49-F238E27FC236}">
              <a16:creationId xmlns:a16="http://schemas.microsoft.com/office/drawing/2014/main" id="{00000000-0008-0000-2300-000043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00000000-0008-0000-2300-000044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3" name="Text Box 2">
          <a:extLst>
            <a:ext uri="{FF2B5EF4-FFF2-40B4-BE49-F238E27FC236}">
              <a16:creationId xmlns:a16="http://schemas.microsoft.com/office/drawing/2014/main" id="{00000000-0008-0000-2300-000045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1094" name="Text Box 8">
          <a:extLst>
            <a:ext uri="{FF2B5EF4-FFF2-40B4-BE49-F238E27FC236}">
              <a16:creationId xmlns:a16="http://schemas.microsoft.com/office/drawing/2014/main" id="{00000000-0008-0000-2300-000046040000}"/>
            </a:ext>
          </a:extLst>
        </xdr:cNvPr>
        <xdr:cNvSpPr txBox="1">
          <a:spLocks noChangeArrowheads="1"/>
        </xdr:cNvSpPr>
      </xdr:nvSpPr>
      <xdr:spPr bwMode="auto">
        <a:xfrm>
          <a:off x="3381375" y="8172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1095" name="Text Box 8">
          <a:extLst>
            <a:ext uri="{FF2B5EF4-FFF2-40B4-BE49-F238E27FC236}">
              <a16:creationId xmlns:a16="http://schemas.microsoft.com/office/drawing/2014/main" id="{00000000-0008-0000-2300-000047040000}"/>
            </a:ext>
          </a:extLst>
        </xdr:cNvPr>
        <xdr:cNvSpPr txBox="1">
          <a:spLocks noChangeArrowheads="1"/>
        </xdr:cNvSpPr>
      </xdr:nvSpPr>
      <xdr:spPr bwMode="auto">
        <a:xfrm>
          <a:off x="3381375" y="8172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00000000-0008-0000-2300-000048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7" name="Text Box 2">
          <a:extLst>
            <a:ext uri="{FF2B5EF4-FFF2-40B4-BE49-F238E27FC236}">
              <a16:creationId xmlns:a16="http://schemas.microsoft.com/office/drawing/2014/main" id="{00000000-0008-0000-2300-000049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8" name="Text Box 3">
          <a:extLst>
            <a:ext uri="{FF2B5EF4-FFF2-40B4-BE49-F238E27FC236}">
              <a16:creationId xmlns:a16="http://schemas.microsoft.com/office/drawing/2014/main" id="{00000000-0008-0000-2300-00004A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99" name="Text Box 4">
          <a:extLst>
            <a:ext uri="{FF2B5EF4-FFF2-40B4-BE49-F238E27FC236}">
              <a16:creationId xmlns:a16="http://schemas.microsoft.com/office/drawing/2014/main" id="{00000000-0008-0000-2300-00004B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0" name="Text Box 5">
          <a:extLst>
            <a:ext uri="{FF2B5EF4-FFF2-40B4-BE49-F238E27FC236}">
              <a16:creationId xmlns:a16="http://schemas.microsoft.com/office/drawing/2014/main" id="{00000000-0008-0000-2300-00004C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1" name="Text Box 6">
          <a:extLst>
            <a:ext uri="{FF2B5EF4-FFF2-40B4-BE49-F238E27FC236}">
              <a16:creationId xmlns:a16="http://schemas.microsoft.com/office/drawing/2014/main" id="{00000000-0008-0000-2300-00004D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2" name="Text Box 8">
          <a:extLst>
            <a:ext uri="{FF2B5EF4-FFF2-40B4-BE49-F238E27FC236}">
              <a16:creationId xmlns:a16="http://schemas.microsoft.com/office/drawing/2014/main" id="{00000000-0008-0000-2300-00004E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3" name="Text Box 9">
          <a:extLst>
            <a:ext uri="{FF2B5EF4-FFF2-40B4-BE49-F238E27FC236}">
              <a16:creationId xmlns:a16="http://schemas.microsoft.com/office/drawing/2014/main" id="{00000000-0008-0000-2300-00004F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4" name="Text Box 10">
          <a:extLst>
            <a:ext uri="{FF2B5EF4-FFF2-40B4-BE49-F238E27FC236}">
              <a16:creationId xmlns:a16="http://schemas.microsoft.com/office/drawing/2014/main" id="{00000000-0008-0000-2300-000050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00000000-0008-0000-2300-000051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6" name="Text Box 2">
          <a:extLst>
            <a:ext uri="{FF2B5EF4-FFF2-40B4-BE49-F238E27FC236}">
              <a16:creationId xmlns:a16="http://schemas.microsoft.com/office/drawing/2014/main" id="{00000000-0008-0000-2300-000052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1107" name="Text Box 8">
          <a:extLst>
            <a:ext uri="{FF2B5EF4-FFF2-40B4-BE49-F238E27FC236}">
              <a16:creationId xmlns:a16="http://schemas.microsoft.com/office/drawing/2014/main" id="{00000000-0008-0000-2300-000053040000}"/>
            </a:ext>
          </a:extLst>
        </xdr:cNvPr>
        <xdr:cNvSpPr txBox="1">
          <a:spLocks noChangeArrowheads="1"/>
        </xdr:cNvSpPr>
      </xdr:nvSpPr>
      <xdr:spPr bwMode="auto">
        <a:xfrm>
          <a:off x="3381375" y="8172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00000000-0008-0000-2300-000054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09" name="Text Box 2">
          <a:extLst>
            <a:ext uri="{FF2B5EF4-FFF2-40B4-BE49-F238E27FC236}">
              <a16:creationId xmlns:a16="http://schemas.microsoft.com/office/drawing/2014/main" id="{00000000-0008-0000-2300-000055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0" name="Text Box 3">
          <a:extLst>
            <a:ext uri="{FF2B5EF4-FFF2-40B4-BE49-F238E27FC236}">
              <a16:creationId xmlns:a16="http://schemas.microsoft.com/office/drawing/2014/main" id="{00000000-0008-0000-2300-000056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1" name="Text Box 4">
          <a:extLst>
            <a:ext uri="{FF2B5EF4-FFF2-40B4-BE49-F238E27FC236}">
              <a16:creationId xmlns:a16="http://schemas.microsoft.com/office/drawing/2014/main" id="{00000000-0008-0000-2300-000057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2" name="Text Box 5">
          <a:extLst>
            <a:ext uri="{FF2B5EF4-FFF2-40B4-BE49-F238E27FC236}">
              <a16:creationId xmlns:a16="http://schemas.microsoft.com/office/drawing/2014/main" id="{00000000-0008-0000-2300-000058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3" name="Text Box 6">
          <a:extLst>
            <a:ext uri="{FF2B5EF4-FFF2-40B4-BE49-F238E27FC236}">
              <a16:creationId xmlns:a16="http://schemas.microsoft.com/office/drawing/2014/main" id="{00000000-0008-0000-2300-000059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4" name="Text Box 8">
          <a:extLst>
            <a:ext uri="{FF2B5EF4-FFF2-40B4-BE49-F238E27FC236}">
              <a16:creationId xmlns:a16="http://schemas.microsoft.com/office/drawing/2014/main" id="{00000000-0008-0000-2300-00005A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5" name="Text Box 9">
          <a:extLst>
            <a:ext uri="{FF2B5EF4-FFF2-40B4-BE49-F238E27FC236}">
              <a16:creationId xmlns:a16="http://schemas.microsoft.com/office/drawing/2014/main" id="{00000000-0008-0000-2300-00005B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116" name="Text Box 10">
          <a:extLst>
            <a:ext uri="{FF2B5EF4-FFF2-40B4-BE49-F238E27FC236}">
              <a16:creationId xmlns:a16="http://schemas.microsoft.com/office/drawing/2014/main" id="{00000000-0008-0000-2300-00005C040000}"/>
            </a:ext>
          </a:extLst>
        </xdr:cNvPr>
        <xdr:cNvSpPr txBox="1">
          <a:spLocks noChangeArrowheads="1"/>
        </xdr:cNvSpPr>
      </xdr:nvSpPr>
      <xdr:spPr bwMode="auto">
        <a:xfrm>
          <a:off x="3381375" y="7991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00000000-0008-0000-2300-00005D040000}"/>
            </a:ext>
          </a:extLst>
        </xdr:cNvPr>
        <xdr:cNvSpPr txBox="1">
          <a:spLocks noChangeArrowheads="1"/>
        </xdr:cNvSpPr>
      </xdr:nvSpPr>
      <xdr:spPr bwMode="auto">
        <a:xfrm>
          <a:off x="3391958" y="803380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00000000-0008-0000-2300-00005E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19" name="Text Box 2">
          <a:extLst>
            <a:ext uri="{FF2B5EF4-FFF2-40B4-BE49-F238E27FC236}">
              <a16:creationId xmlns:a16="http://schemas.microsoft.com/office/drawing/2014/main" id="{00000000-0008-0000-2300-00005F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0" name="Text Box 3">
          <a:extLst>
            <a:ext uri="{FF2B5EF4-FFF2-40B4-BE49-F238E27FC236}">
              <a16:creationId xmlns:a16="http://schemas.microsoft.com/office/drawing/2014/main" id="{00000000-0008-0000-2300-000060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1" name="Text Box 4">
          <a:extLst>
            <a:ext uri="{FF2B5EF4-FFF2-40B4-BE49-F238E27FC236}">
              <a16:creationId xmlns:a16="http://schemas.microsoft.com/office/drawing/2014/main" id="{00000000-0008-0000-2300-000061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2" name="Text Box 5">
          <a:extLst>
            <a:ext uri="{FF2B5EF4-FFF2-40B4-BE49-F238E27FC236}">
              <a16:creationId xmlns:a16="http://schemas.microsoft.com/office/drawing/2014/main" id="{00000000-0008-0000-2300-000062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3" name="Text Box 6">
          <a:extLst>
            <a:ext uri="{FF2B5EF4-FFF2-40B4-BE49-F238E27FC236}">
              <a16:creationId xmlns:a16="http://schemas.microsoft.com/office/drawing/2014/main" id="{00000000-0008-0000-2300-000063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4" name="Text Box 8">
          <a:extLst>
            <a:ext uri="{FF2B5EF4-FFF2-40B4-BE49-F238E27FC236}">
              <a16:creationId xmlns:a16="http://schemas.microsoft.com/office/drawing/2014/main" id="{00000000-0008-0000-2300-000064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5" name="Text Box 9">
          <a:extLst>
            <a:ext uri="{FF2B5EF4-FFF2-40B4-BE49-F238E27FC236}">
              <a16:creationId xmlns:a16="http://schemas.microsoft.com/office/drawing/2014/main" id="{00000000-0008-0000-2300-000065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6" name="Text Box 10">
          <a:extLst>
            <a:ext uri="{FF2B5EF4-FFF2-40B4-BE49-F238E27FC236}">
              <a16:creationId xmlns:a16="http://schemas.microsoft.com/office/drawing/2014/main" id="{00000000-0008-0000-2300-000066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00000000-0008-0000-2300-000067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8" name="Text Box 2">
          <a:extLst>
            <a:ext uri="{FF2B5EF4-FFF2-40B4-BE49-F238E27FC236}">
              <a16:creationId xmlns:a16="http://schemas.microsoft.com/office/drawing/2014/main" id="{00000000-0008-0000-2300-000068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00000000-0008-0000-2300-000069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0" name="Text Box 2">
          <a:extLst>
            <a:ext uri="{FF2B5EF4-FFF2-40B4-BE49-F238E27FC236}">
              <a16:creationId xmlns:a16="http://schemas.microsoft.com/office/drawing/2014/main" id="{00000000-0008-0000-2300-00006A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1" name="Text Box 3">
          <a:extLst>
            <a:ext uri="{FF2B5EF4-FFF2-40B4-BE49-F238E27FC236}">
              <a16:creationId xmlns:a16="http://schemas.microsoft.com/office/drawing/2014/main" id="{00000000-0008-0000-2300-00006B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2" name="Text Box 4">
          <a:extLst>
            <a:ext uri="{FF2B5EF4-FFF2-40B4-BE49-F238E27FC236}">
              <a16:creationId xmlns:a16="http://schemas.microsoft.com/office/drawing/2014/main" id="{00000000-0008-0000-2300-00006C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3" name="Text Box 5">
          <a:extLst>
            <a:ext uri="{FF2B5EF4-FFF2-40B4-BE49-F238E27FC236}">
              <a16:creationId xmlns:a16="http://schemas.microsoft.com/office/drawing/2014/main" id="{00000000-0008-0000-2300-00006D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4" name="Text Box 6">
          <a:extLst>
            <a:ext uri="{FF2B5EF4-FFF2-40B4-BE49-F238E27FC236}">
              <a16:creationId xmlns:a16="http://schemas.microsoft.com/office/drawing/2014/main" id="{00000000-0008-0000-2300-00006E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5" name="Text Box 8">
          <a:extLst>
            <a:ext uri="{FF2B5EF4-FFF2-40B4-BE49-F238E27FC236}">
              <a16:creationId xmlns:a16="http://schemas.microsoft.com/office/drawing/2014/main" id="{00000000-0008-0000-2300-00006F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6" name="Text Box 9">
          <a:extLst>
            <a:ext uri="{FF2B5EF4-FFF2-40B4-BE49-F238E27FC236}">
              <a16:creationId xmlns:a16="http://schemas.microsoft.com/office/drawing/2014/main" id="{00000000-0008-0000-2300-000070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7" name="Text Box 10">
          <a:extLst>
            <a:ext uri="{FF2B5EF4-FFF2-40B4-BE49-F238E27FC236}">
              <a16:creationId xmlns:a16="http://schemas.microsoft.com/office/drawing/2014/main" id="{00000000-0008-0000-2300-000071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00000000-0008-0000-2300-000072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39" name="Text Box 2">
          <a:extLst>
            <a:ext uri="{FF2B5EF4-FFF2-40B4-BE49-F238E27FC236}">
              <a16:creationId xmlns:a16="http://schemas.microsoft.com/office/drawing/2014/main" id="{00000000-0008-0000-2300-000073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40" name="Text Box 8">
          <a:extLst>
            <a:ext uri="{FF2B5EF4-FFF2-40B4-BE49-F238E27FC236}">
              <a16:creationId xmlns:a16="http://schemas.microsoft.com/office/drawing/2014/main" id="{00000000-0008-0000-2300-000074040000}"/>
            </a:ext>
          </a:extLst>
        </xdr:cNvPr>
        <xdr:cNvSpPr txBox="1">
          <a:spLocks noChangeArrowheads="1"/>
        </xdr:cNvSpPr>
      </xdr:nvSpPr>
      <xdr:spPr bwMode="auto">
        <a:xfrm>
          <a:off x="3381375" y="8715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41" name="Text Box 8">
          <a:extLst>
            <a:ext uri="{FF2B5EF4-FFF2-40B4-BE49-F238E27FC236}">
              <a16:creationId xmlns:a16="http://schemas.microsoft.com/office/drawing/2014/main" id="{00000000-0008-0000-2300-000075040000}"/>
            </a:ext>
          </a:extLst>
        </xdr:cNvPr>
        <xdr:cNvSpPr txBox="1">
          <a:spLocks noChangeArrowheads="1"/>
        </xdr:cNvSpPr>
      </xdr:nvSpPr>
      <xdr:spPr bwMode="auto">
        <a:xfrm>
          <a:off x="3381375" y="8715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00000000-0008-0000-2300-000076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3" name="Text Box 2">
          <a:extLst>
            <a:ext uri="{FF2B5EF4-FFF2-40B4-BE49-F238E27FC236}">
              <a16:creationId xmlns:a16="http://schemas.microsoft.com/office/drawing/2014/main" id="{00000000-0008-0000-2300-000077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4" name="Text Box 3">
          <a:extLst>
            <a:ext uri="{FF2B5EF4-FFF2-40B4-BE49-F238E27FC236}">
              <a16:creationId xmlns:a16="http://schemas.microsoft.com/office/drawing/2014/main" id="{00000000-0008-0000-2300-000078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5" name="Text Box 4">
          <a:extLst>
            <a:ext uri="{FF2B5EF4-FFF2-40B4-BE49-F238E27FC236}">
              <a16:creationId xmlns:a16="http://schemas.microsoft.com/office/drawing/2014/main" id="{00000000-0008-0000-2300-000079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6" name="Text Box 5">
          <a:extLst>
            <a:ext uri="{FF2B5EF4-FFF2-40B4-BE49-F238E27FC236}">
              <a16:creationId xmlns:a16="http://schemas.microsoft.com/office/drawing/2014/main" id="{00000000-0008-0000-2300-00007A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7" name="Text Box 6">
          <a:extLst>
            <a:ext uri="{FF2B5EF4-FFF2-40B4-BE49-F238E27FC236}">
              <a16:creationId xmlns:a16="http://schemas.microsoft.com/office/drawing/2014/main" id="{00000000-0008-0000-2300-00007B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8" name="Text Box 8">
          <a:extLst>
            <a:ext uri="{FF2B5EF4-FFF2-40B4-BE49-F238E27FC236}">
              <a16:creationId xmlns:a16="http://schemas.microsoft.com/office/drawing/2014/main" id="{00000000-0008-0000-2300-00007C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49" name="Text Box 9">
          <a:extLst>
            <a:ext uri="{FF2B5EF4-FFF2-40B4-BE49-F238E27FC236}">
              <a16:creationId xmlns:a16="http://schemas.microsoft.com/office/drawing/2014/main" id="{00000000-0008-0000-2300-00007D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0" name="Text Box 10">
          <a:extLst>
            <a:ext uri="{FF2B5EF4-FFF2-40B4-BE49-F238E27FC236}">
              <a16:creationId xmlns:a16="http://schemas.microsoft.com/office/drawing/2014/main" id="{00000000-0008-0000-2300-00007E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00000000-0008-0000-2300-00007F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2" name="Text Box 2">
          <a:extLst>
            <a:ext uri="{FF2B5EF4-FFF2-40B4-BE49-F238E27FC236}">
              <a16:creationId xmlns:a16="http://schemas.microsoft.com/office/drawing/2014/main" id="{00000000-0008-0000-2300-000080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53" name="Text Box 8">
          <a:extLst>
            <a:ext uri="{FF2B5EF4-FFF2-40B4-BE49-F238E27FC236}">
              <a16:creationId xmlns:a16="http://schemas.microsoft.com/office/drawing/2014/main" id="{00000000-0008-0000-2300-000081040000}"/>
            </a:ext>
          </a:extLst>
        </xdr:cNvPr>
        <xdr:cNvSpPr txBox="1">
          <a:spLocks noChangeArrowheads="1"/>
        </xdr:cNvSpPr>
      </xdr:nvSpPr>
      <xdr:spPr bwMode="auto">
        <a:xfrm>
          <a:off x="3381375" y="8715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00000000-0008-0000-2300-000082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5" name="Text Box 2">
          <a:extLst>
            <a:ext uri="{FF2B5EF4-FFF2-40B4-BE49-F238E27FC236}">
              <a16:creationId xmlns:a16="http://schemas.microsoft.com/office/drawing/2014/main" id="{00000000-0008-0000-2300-000083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6" name="Text Box 3">
          <a:extLst>
            <a:ext uri="{FF2B5EF4-FFF2-40B4-BE49-F238E27FC236}">
              <a16:creationId xmlns:a16="http://schemas.microsoft.com/office/drawing/2014/main" id="{00000000-0008-0000-2300-000084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7" name="Text Box 4">
          <a:extLst>
            <a:ext uri="{FF2B5EF4-FFF2-40B4-BE49-F238E27FC236}">
              <a16:creationId xmlns:a16="http://schemas.microsoft.com/office/drawing/2014/main" id="{00000000-0008-0000-2300-000085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8" name="Text Box 5">
          <a:extLst>
            <a:ext uri="{FF2B5EF4-FFF2-40B4-BE49-F238E27FC236}">
              <a16:creationId xmlns:a16="http://schemas.microsoft.com/office/drawing/2014/main" id="{00000000-0008-0000-2300-000086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59" name="Text Box 6">
          <a:extLst>
            <a:ext uri="{FF2B5EF4-FFF2-40B4-BE49-F238E27FC236}">
              <a16:creationId xmlns:a16="http://schemas.microsoft.com/office/drawing/2014/main" id="{00000000-0008-0000-2300-000087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0" name="Text Box 8">
          <a:extLst>
            <a:ext uri="{FF2B5EF4-FFF2-40B4-BE49-F238E27FC236}">
              <a16:creationId xmlns:a16="http://schemas.microsoft.com/office/drawing/2014/main" id="{00000000-0008-0000-2300-000088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1" name="Text Box 9">
          <a:extLst>
            <a:ext uri="{FF2B5EF4-FFF2-40B4-BE49-F238E27FC236}">
              <a16:creationId xmlns:a16="http://schemas.microsoft.com/office/drawing/2014/main" id="{00000000-0008-0000-2300-000089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2" name="Text Box 10">
          <a:extLst>
            <a:ext uri="{FF2B5EF4-FFF2-40B4-BE49-F238E27FC236}">
              <a16:creationId xmlns:a16="http://schemas.microsoft.com/office/drawing/2014/main" id="{00000000-0008-0000-2300-00008A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00000000-0008-0000-2300-00008B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4" name="Text Box 2">
          <a:extLst>
            <a:ext uri="{FF2B5EF4-FFF2-40B4-BE49-F238E27FC236}">
              <a16:creationId xmlns:a16="http://schemas.microsoft.com/office/drawing/2014/main" id="{00000000-0008-0000-2300-00008C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65" name="Text Box 8">
          <a:extLst>
            <a:ext uri="{FF2B5EF4-FFF2-40B4-BE49-F238E27FC236}">
              <a16:creationId xmlns:a16="http://schemas.microsoft.com/office/drawing/2014/main" id="{00000000-0008-0000-2300-00008D040000}"/>
            </a:ext>
          </a:extLst>
        </xdr:cNvPr>
        <xdr:cNvSpPr txBox="1">
          <a:spLocks noChangeArrowheads="1"/>
        </xdr:cNvSpPr>
      </xdr:nvSpPr>
      <xdr:spPr bwMode="auto">
        <a:xfrm>
          <a:off x="3381375" y="8715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66" name="Text Box 8">
          <a:extLst>
            <a:ext uri="{FF2B5EF4-FFF2-40B4-BE49-F238E27FC236}">
              <a16:creationId xmlns:a16="http://schemas.microsoft.com/office/drawing/2014/main" id="{00000000-0008-0000-2300-00008E040000}"/>
            </a:ext>
          </a:extLst>
        </xdr:cNvPr>
        <xdr:cNvSpPr txBox="1">
          <a:spLocks noChangeArrowheads="1"/>
        </xdr:cNvSpPr>
      </xdr:nvSpPr>
      <xdr:spPr bwMode="auto">
        <a:xfrm>
          <a:off x="3381375" y="8715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00000000-0008-0000-2300-00008F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8" name="Text Box 2">
          <a:extLst>
            <a:ext uri="{FF2B5EF4-FFF2-40B4-BE49-F238E27FC236}">
              <a16:creationId xmlns:a16="http://schemas.microsoft.com/office/drawing/2014/main" id="{00000000-0008-0000-2300-000090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69" name="Text Box 3">
          <a:extLst>
            <a:ext uri="{FF2B5EF4-FFF2-40B4-BE49-F238E27FC236}">
              <a16:creationId xmlns:a16="http://schemas.microsoft.com/office/drawing/2014/main" id="{00000000-0008-0000-2300-000091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0" name="Text Box 4">
          <a:extLst>
            <a:ext uri="{FF2B5EF4-FFF2-40B4-BE49-F238E27FC236}">
              <a16:creationId xmlns:a16="http://schemas.microsoft.com/office/drawing/2014/main" id="{00000000-0008-0000-2300-000092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1" name="Text Box 5">
          <a:extLst>
            <a:ext uri="{FF2B5EF4-FFF2-40B4-BE49-F238E27FC236}">
              <a16:creationId xmlns:a16="http://schemas.microsoft.com/office/drawing/2014/main" id="{00000000-0008-0000-2300-000093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2" name="Text Box 6">
          <a:extLst>
            <a:ext uri="{FF2B5EF4-FFF2-40B4-BE49-F238E27FC236}">
              <a16:creationId xmlns:a16="http://schemas.microsoft.com/office/drawing/2014/main" id="{00000000-0008-0000-2300-000094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3" name="Text Box 8">
          <a:extLst>
            <a:ext uri="{FF2B5EF4-FFF2-40B4-BE49-F238E27FC236}">
              <a16:creationId xmlns:a16="http://schemas.microsoft.com/office/drawing/2014/main" id="{00000000-0008-0000-2300-000095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4" name="Text Box 9">
          <a:extLst>
            <a:ext uri="{FF2B5EF4-FFF2-40B4-BE49-F238E27FC236}">
              <a16:creationId xmlns:a16="http://schemas.microsoft.com/office/drawing/2014/main" id="{00000000-0008-0000-2300-000096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5" name="Text Box 10">
          <a:extLst>
            <a:ext uri="{FF2B5EF4-FFF2-40B4-BE49-F238E27FC236}">
              <a16:creationId xmlns:a16="http://schemas.microsoft.com/office/drawing/2014/main" id="{00000000-0008-0000-2300-000097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00000000-0008-0000-2300-000098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7" name="Text Box 2">
          <a:extLst>
            <a:ext uri="{FF2B5EF4-FFF2-40B4-BE49-F238E27FC236}">
              <a16:creationId xmlns:a16="http://schemas.microsoft.com/office/drawing/2014/main" id="{00000000-0008-0000-2300-000099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178" name="Text Box 8">
          <a:extLst>
            <a:ext uri="{FF2B5EF4-FFF2-40B4-BE49-F238E27FC236}">
              <a16:creationId xmlns:a16="http://schemas.microsoft.com/office/drawing/2014/main" id="{00000000-0008-0000-2300-00009A040000}"/>
            </a:ext>
          </a:extLst>
        </xdr:cNvPr>
        <xdr:cNvSpPr txBox="1">
          <a:spLocks noChangeArrowheads="1"/>
        </xdr:cNvSpPr>
      </xdr:nvSpPr>
      <xdr:spPr bwMode="auto">
        <a:xfrm>
          <a:off x="3381375" y="8715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00000000-0008-0000-2300-00009B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0" name="Text Box 2">
          <a:extLst>
            <a:ext uri="{FF2B5EF4-FFF2-40B4-BE49-F238E27FC236}">
              <a16:creationId xmlns:a16="http://schemas.microsoft.com/office/drawing/2014/main" id="{00000000-0008-0000-2300-00009C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1" name="Text Box 3">
          <a:extLst>
            <a:ext uri="{FF2B5EF4-FFF2-40B4-BE49-F238E27FC236}">
              <a16:creationId xmlns:a16="http://schemas.microsoft.com/office/drawing/2014/main" id="{00000000-0008-0000-2300-00009D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2" name="Text Box 4">
          <a:extLst>
            <a:ext uri="{FF2B5EF4-FFF2-40B4-BE49-F238E27FC236}">
              <a16:creationId xmlns:a16="http://schemas.microsoft.com/office/drawing/2014/main" id="{00000000-0008-0000-2300-00009E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3" name="Text Box 5">
          <a:extLst>
            <a:ext uri="{FF2B5EF4-FFF2-40B4-BE49-F238E27FC236}">
              <a16:creationId xmlns:a16="http://schemas.microsoft.com/office/drawing/2014/main" id="{00000000-0008-0000-2300-00009F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4" name="Text Box 6">
          <a:extLst>
            <a:ext uri="{FF2B5EF4-FFF2-40B4-BE49-F238E27FC236}">
              <a16:creationId xmlns:a16="http://schemas.microsoft.com/office/drawing/2014/main" id="{00000000-0008-0000-2300-0000A0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5" name="Text Box 8">
          <a:extLst>
            <a:ext uri="{FF2B5EF4-FFF2-40B4-BE49-F238E27FC236}">
              <a16:creationId xmlns:a16="http://schemas.microsoft.com/office/drawing/2014/main" id="{00000000-0008-0000-2300-0000A1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6" name="Text Box 9">
          <a:extLst>
            <a:ext uri="{FF2B5EF4-FFF2-40B4-BE49-F238E27FC236}">
              <a16:creationId xmlns:a16="http://schemas.microsoft.com/office/drawing/2014/main" id="{00000000-0008-0000-2300-0000A2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187" name="Text Box 10">
          <a:extLst>
            <a:ext uri="{FF2B5EF4-FFF2-40B4-BE49-F238E27FC236}">
              <a16:creationId xmlns:a16="http://schemas.microsoft.com/office/drawing/2014/main" id="{00000000-0008-0000-2300-0000A3040000}"/>
            </a:ext>
          </a:extLst>
        </xdr:cNvPr>
        <xdr:cNvSpPr txBox="1">
          <a:spLocks noChangeArrowheads="1"/>
        </xdr:cNvSpPr>
      </xdr:nvSpPr>
      <xdr:spPr bwMode="auto">
        <a:xfrm>
          <a:off x="3381375" y="853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95250</xdr:colOff>
      <xdr:row>46</xdr:row>
      <xdr:rowOff>148167</xdr:rowOff>
    </xdr:from>
    <xdr:ext cx="114300" cy="28575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0000000-0008-0000-2300-0000A4040000}"/>
            </a:ext>
          </a:extLst>
        </xdr:cNvPr>
        <xdr:cNvSpPr txBox="1">
          <a:spLocks noChangeArrowheads="1"/>
        </xdr:cNvSpPr>
      </xdr:nvSpPr>
      <xdr:spPr bwMode="auto">
        <a:xfrm>
          <a:off x="3476625" y="8501592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00000000-0008-0000-2300-0000A5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0" name="Text Box 2">
          <a:extLst>
            <a:ext uri="{FF2B5EF4-FFF2-40B4-BE49-F238E27FC236}">
              <a16:creationId xmlns:a16="http://schemas.microsoft.com/office/drawing/2014/main" id="{00000000-0008-0000-2300-0000A6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1" name="Text Box 3">
          <a:extLst>
            <a:ext uri="{FF2B5EF4-FFF2-40B4-BE49-F238E27FC236}">
              <a16:creationId xmlns:a16="http://schemas.microsoft.com/office/drawing/2014/main" id="{00000000-0008-0000-2300-0000A7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2" name="Text Box 4">
          <a:extLst>
            <a:ext uri="{FF2B5EF4-FFF2-40B4-BE49-F238E27FC236}">
              <a16:creationId xmlns:a16="http://schemas.microsoft.com/office/drawing/2014/main" id="{00000000-0008-0000-2300-0000A8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3" name="Text Box 5">
          <a:extLst>
            <a:ext uri="{FF2B5EF4-FFF2-40B4-BE49-F238E27FC236}">
              <a16:creationId xmlns:a16="http://schemas.microsoft.com/office/drawing/2014/main" id="{00000000-0008-0000-2300-0000A9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4" name="Text Box 6">
          <a:extLst>
            <a:ext uri="{FF2B5EF4-FFF2-40B4-BE49-F238E27FC236}">
              <a16:creationId xmlns:a16="http://schemas.microsoft.com/office/drawing/2014/main" id="{00000000-0008-0000-2300-0000AA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5" name="Text Box 8">
          <a:extLst>
            <a:ext uri="{FF2B5EF4-FFF2-40B4-BE49-F238E27FC236}">
              <a16:creationId xmlns:a16="http://schemas.microsoft.com/office/drawing/2014/main" id="{00000000-0008-0000-2300-0000AB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6" name="Text Box 9">
          <a:extLst>
            <a:ext uri="{FF2B5EF4-FFF2-40B4-BE49-F238E27FC236}">
              <a16:creationId xmlns:a16="http://schemas.microsoft.com/office/drawing/2014/main" id="{00000000-0008-0000-2300-0000AC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7" name="Text Box 10">
          <a:extLst>
            <a:ext uri="{FF2B5EF4-FFF2-40B4-BE49-F238E27FC236}">
              <a16:creationId xmlns:a16="http://schemas.microsoft.com/office/drawing/2014/main" id="{00000000-0008-0000-2300-0000AD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00000000-0008-0000-2300-0000AE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99" name="Text Box 2">
          <a:extLst>
            <a:ext uri="{FF2B5EF4-FFF2-40B4-BE49-F238E27FC236}">
              <a16:creationId xmlns:a16="http://schemas.microsoft.com/office/drawing/2014/main" id="{00000000-0008-0000-2300-0000AF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00000000-0008-0000-2300-0000B0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1" name="Text Box 2">
          <a:extLst>
            <a:ext uri="{FF2B5EF4-FFF2-40B4-BE49-F238E27FC236}">
              <a16:creationId xmlns:a16="http://schemas.microsoft.com/office/drawing/2014/main" id="{00000000-0008-0000-2300-0000B1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2" name="Text Box 3">
          <a:extLst>
            <a:ext uri="{FF2B5EF4-FFF2-40B4-BE49-F238E27FC236}">
              <a16:creationId xmlns:a16="http://schemas.microsoft.com/office/drawing/2014/main" id="{00000000-0008-0000-2300-0000B2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3" name="Text Box 4">
          <a:extLst>
            <a:ext uri="{FF2B5EF4-FFF2-40B4-BE49-F238E27FC236}">
              <a16:creationId xmlns:a16="http://schemas.microsoft.com/office/drawing/2014/main" id="{00000000-0008-0000-2300-0000B3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4" name="Text Box 5">
          <a:extLst>
            <a:ext uri="{FF2B5EF4-FFF2-40B4-BE49-F238E27FC236}">
              <a16:creationId xmlns:a16="http://schemas.microsoft.com/office/drawing/2014/main" id="{00000000-0008-0000-2300-0000B4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5" name="Text Box 6">
          <a:extLst>
            <a:ext uri="{FF2B5EF4-FFF2-40B4-BE49-F238E27FC236}">
              <a16:creationId xmlns:a16="http://schemas.microsoft.com/office/drawing/2014/main" id="{00000000-0008-0000-2300-0000B5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6" name="Text Box 8">
          <a:extLst>
            <a:ext uri="{FF2B5EF4-FFF2-40B4-BE49-F238E27FC236}">
              <a16:creationId xmlns:a16="http://schemas.microsoft.com/office/drawing/2014/main" id="{00000000-0008-0000-2300-0000B6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7" name="Text Box 9">
          <a:extLst>
            <a:ext uri="{FF2B5EF4-FFF2-40B4-BE49-F238E27FC236}">
              <a16:creationId xmlns:a16="http://schemas.microsoft.com/office/drawing/2014/main" id="{00000000-0008-0000-2300-0000B7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8" name="Text Box 10">
          <a:extLst>
            <a:ext uri="{FF2B5EF4-FFF2-40B4-BE49-F238E27FC236}">
              <a16:creationId xmlns:a16="http://schemas.microsoft.com/office/drawing/2014/main" id="{00000000-0008-0000-2300-0000B8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00000000-0008-0000-2300-0000B9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0" name="Text Box 2">
          <a:extLst>
            <a:ext uri="{FF2B5EF4-FFF2-40B4-BE49-F238E27FC236}">
              <a16:creationId xmlns:a16="http://schemas.microsoft.com/office/drawing/2014/main" id="{00000000-0008-0000-2300-0000BA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00000000-0008-0000-2300-0000BB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2" name="Text Box 2">
          <a:extLst>
            <a:ext uri="{FF2B5EF4-FFF2-40B4-BE49-F238E27FC236}">
              <a16:creationId xmlns:a16="http://schemas.microsoft.com/office/drawing/2014/main" id="{00000000-0008-0000-2300-0000BC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3" name="Text Box 3">
          <a:extLst>
            <a:ext uri="{FF2B5EF4-FFF2-40B4-BE49-F238E27FC236}">
              <a16:creationId xmlns:a16="http://schemas.microsoft.com/office/drawing/2014/main" id="{00000000-0008-0000-2300-0000BD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4" name="Text Box 4">
          <a:extLst>
            <a:ext uri="{FF2B5EF4-FFF2-40B4-BE49-F238E27FC236}">
              <a16:creationId xmlns:a16="http://schemas.microsoft.com/office/drawing/2014/main" id="{00000000-0008-0000-2300-0000BE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5" name="Text Box 5">
          <a:extLst>
            <a:ext uri="{FF2B5EF4-FFF2-40B4-BE49-F238E27FC236}">
              <a16:creationId xmlns:a16="http://schemas.microsoft.com/office/drawing/2014/main" id="{00000000-0008-0000-2300-0000BF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6" name="Text Box 6">
          <a:extLst>
            <a:ext uri="{FF2B5EF4-FFF2-40B4-BE49-F238E27FC236}">
              <a16:creationId xmlns:a16="http://schemas.microsoft.com/office/drawing/2014/main" id="{00000000-0008-0000-2300-0000C0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7" name="Text Box 8">
          <a:extLst>
            <a:ext uri="{FF2B5EF4-FFF2-40B4-BE49-F238E27FC236}">
              <a16:creationId xmlns:a16="http://schemas.microsoft.com/office/drawing/2014/main" id="{00000000-0008-0000-2300-0000C1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8" name="Text Box 9">
          <a:extLst>
            <a:ext uri="{FF2B5EF4-FFF2-40B4-BE49-F238E27FC236}">
              <a16:creationId xmlns:a16="http://schemas.microsoft.com/office/drawing/2014/main" id="{00000000-0008-0000-2300-0000C2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19" name="Text Box 10">
          <a:extLst>
            <a:ext uri="{FF2B5EF4-FFF2-40B4-BE49-F238E27FC236}">
              <a16:creationId xmlns:a16="http://schemas.microsoft.com/office/drawing/2014/main" id="{00000000-0008-0000-2300-0000C3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00000000-0008-0000-2300-0000C4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1" name="Text Box 2">
          <a:extLst>
            <a:ext uri="{FF2B5EF4-FFF2-40B4-BE49-F238E27FC236}">
              <a16:creationId xmlns:a16="http://schemas.microsoft.com/office/drawing/2014/main" id="{00000000-0008-0000-2300-0000C5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00000000-0008-0000-2300-0000C6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3" name="Text Box 2">
          <a:extLst>
            <a:ext uri="{FF2B5EF4-FFF2-40B4-BE49-F238E27FC236}">
              <a16:creationId xmlns:a16="http://schemas.microsoft.com/office/drawing/2014/main" id="{00000000-0008-0000-2300-0000C7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4" name="Text Box 3">
          <a:extLst>
            <a:ext uri="{FF2B5EF4-FFF2-40B4-BE49-F238E27FC236}">
              <a16:creationId xmlns:a16="http://schemas.microsoft.com/office/drawing/2014/main" id="{00000000-0008-0000-2300-0000C8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5" name="Text Box 4">
          <a:extLst>
            <a:ext uri="{FF2B5EF4-FFF2-40B4-BE49-F238E27FC236}">
              <a16:creationId xmlns:a16="http://schemas.microsoft.com/office/drawing/2014/main" id="{00000000-0008-0000-2300-0000C9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6" name="Text Box 5">
          <a:extLst>
            <a:ext uri="{FF2B5EF4-FFF2-40B4-BE49-F238E27FC236}">
              <a16:creationId xmlns:a16="http://schemas.microsoft.com/office/drawing/2014/main" id="{00000000-0008-0000-2300-0000CA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7" name="Text Box 6">
          <a:extLst>
            <a:ext uri="{FF2B5EF4-FFF2-40B4-BE49-F238E27FC236}">
              <a16:creationId xmlns:a16="http://schemas.microsoft.com/office/drawing/2014/main" id="{00000000-0008-0000-2300-0000CB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8" name="Text Box 8">
          <a:extLst>
            <a:ext uri="{FF2B5EF4-FFF2-40B4-BE49-F238E27FC236}">
              <a16:creationId xmlns:a16="http://schemas.microsoft.com/office/drawing/2014/main" id="{00000000-0008-0000-2300-0000CC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29" name="Text Box 9">
          <a:extLst>
            <a:ext uri="{FF2B5EF4-FFF2-40B4-BE49-F238E27FC236}">
              <a16:creationId xmlns:a16="http://schemas.microsoft.com/office/drawing/2014/main" id="{00000000-0008-0000-2300-0000CD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0" name="Text Box 10">
          <a:extLst>
            <a:ext uri="{FF2B5EF4-FFF2-40B4-BE49-F238E27FC236}">
              <a16:creationId xmlns:a16="http://schemas.microsoft.com/office/drawing/2014/main" id="{00000000-0008-0000-2300-0000CE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00000000-0008-0000-2300-0000CF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2" name="Text Box 2">
          <a:extLst>
            <a:ext uri="{FF2B5EF4-FFF2-40B4-BE49-F238E27FC236}">
              <a16:creationId xmlns:a16="http://schemas.microsoft.com/office/drawing/2014/main" id="{00000000-0008-0000-2300-0000D0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00000000-0008-0000-2300-0000D1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4" name="Text Box 2">
          <a:extLst>
            <a:ext uri="{FF2B5EF4-FFF2-40B4-BE49-F238E27FC236}">
              <a16:creationId xmlns:a16="http://schemas.microsoft.com/office/drawing/2014/main" id="{00000000-0008-0000-2300-0000D2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5" name="Text Box 3">
          <a:extLst>
            <a:ext uri="{FF2B5EF4-FFF2-40B4-BE49-F238E27FC236}">
              <a16:creationId xmlns:a16="http://schemas.microsoft.com/office/drawing/2014/main" id="{00000000-0008-0000-2300-0000D3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6" name="Text Box 4">
          <a:extLst>
            <a:ext uri="{FF2B5EF4-FFF2-40B4-BE49-F238E27FC236}">
              <a16:creationId xmlns:a16="http://schemas.microsoft.com/office/drawing/2014/main" id="{00000000-0008-0000-2300-0000D4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7" name="Text Box 5">
          <a:extLst>
            <a:ext uri="{FF2B5EF4-FFF2-40B4-BE49-F238E27FC236}">
              <a16:creationId xmlns:a16="http://schemas.microsoft.com/office/drawing/2014/main" id="{00000000-0008-0000-2300-0000D5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8" name="Text Box 6">
          <a:extLst>
            <a:ext uri="{FF2B5EF4-FFF2-40B4-BE49-F238E27FC236}">
              <a16:creationId xmlns:a16="http://schemas.microsoft.com/office/drawing/2014/main" id="{00000000-0008-0000-2300-0000D6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39" name="Text Box 8">
          <a:extLst>
            <a:ext uri="{FF2B5EF4-FFF2-40B4-BE49-F238E27FC236}">
              <a16:creationId xmlns:a16="http://schemas.microsoft.com/office/drawing/2014/main" id="{00000000-0008-0000-2300-0000D7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0" name="Text Box 9">
          <a:extLst>
            <a:ext uri="{FF2B5EF4-FFF2-40B4-BE49-F238E27FC236}">
              <a16:creationId xmlns:a16="http://schemas.microsoft.com/office/drawing/2014/main" id="{00000000-0008-0000-2300-0000D8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1" name="Text Box 10">
          <a:extLst>
            <a:ext uri="{FF2B5EF4-FFF2-40B4-BE49-F238E27FC236}">
              <a16:creationId xmlns:a16="http://schemas.microsoft.com/office/drawing/2014/main" id="{00000000-0008-0000-2300-0000D9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00000000-0008-0000-2300-0000DA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3" name="Text Box 2">
          <a:extLst>
            <a:ext uri="{FF2B5EF4-FFF2-40B4-BE49-F238E27FC236}">
              <a16:creationId xmlns:a16="http://schemas.microsoft.com/office/drawing/2014/main" id="{00000000-0008-0000-2300-0000DB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00000000-0008-0000-2300-0000DC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5" name="Text Box 2">
          <a:extLst>
            <a:ext uri="{FF2B5EF4-FFF2-40B4-BE49-F238E27FC236}">
              <a16:creationId xmlns:a16="http://schemas.microsoft.com/office/drawing/2014/main" id="{00000000-0008-0000-2300-0000DD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6" name="Text Box 3">
          <a:extLst>
            <a:ext uri="{FF2B5EF4-FFF2-40B4-BE49-F238E27FC236}">
              <a16:creationId xmlns:a16="http://schemas.microsoft.com/office/drawing/2014/main" id="{00000000-0008-0000-2300-0000DE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7" name="Text Box 4">
          <a:extLst>
            <a:ext uri="{FF2B5EF4-FFF2-40B4-BE49-F238E27FC236}">
              <a16:creationId xmlns:a16="http://schemas.microsoft.com/office/drawing/2014/main" id="{00000000-0008-0000-2300-0000DF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8" name="Text Box 5">
          <a:extLst>
            <a:ext uri="{FF2B5EF4-FFF2-40B4-BE49-F238E27FC236}">
              <a16:creationId xmlns:a16="http://schemas.microsoft.com/office/drawing/2014/main" id="{00000000-0008-0000-2300-0000E0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49" name="Text Box 6">
          <a:extLst>
            <a:ext uri="{FF2B5EF4-FFF2-40B4-BE49-F238E27FC236}">
              <a16:creationId xmlns:a16="http://schemas.microsoft.com/office/drawing/2014/main" id="{00000000-0008-0000-2300-0000E1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0" name="Text Box 8">
          <a:extLst>
            <a:ext uri="{FF2B5EF4-FFF2-40B4-BE49-F238E27FC236}">
              <a16:creationId xmlns:a16="http://schemas.microsoft.com/office/drawing/2014/main" id="{00000000-0008-0000-2300-0000E2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1" name="Text Box 9">
          <a:extLst>
            <a:ext uri="{FF2B5EF4-FFF2-40B4-BE49-F238E27FC236}">
              <a16:creationId xmlns:a16="http://schemas.microsoft.com/office/drawing/2014/main" id="{00000000-0008-0000-2300-0000E3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2" name="Text Box 10">
          <a:extLst>
            <a:ext uri="{FF2B5EF4-FFF2-40B4-BE49-F238E27FC236}">
              <a16:creationId xmlns:a16="http://schemas.microsoft.com/office/drawing/2014/main" id="{00000000-0008-0000-2300-0000E4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00000000-0008-0000-2300-0000E5040000}"/>
            </a:ext>
          </a:extLst>
        </xdr:cNvPr>
        <xdr:cNvSpPr txBox="1">
          <a:spLocks noChangeArrowheads="1"/>
        </xdr:cNvSpPr>
      </xdr:nvSpPr>
      <xdr:spPr bwMode="auto">
        <a:xfrm>
          <a:off x="3391958" y="911965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54" name="Text Box 8">
          <a:extLst>
            <a:ext uri="{FF2B5EF4-FFF2-40B4-BE49-F238E27FC236}">
              <a16:creationId xmlns:a16="http://schemas.microsoft.com/office/drawing/2014/main" id="{00000000-0008-0000-2300-0000E6040000}"/>
            </a:ext>
          </a:extLst>
        </xdr:cNvPr>
        <xdr:cNvSpPr txBox="1">
          <a:spLocks noChangeArrowheads="1"/>
        </xdr:cNvSpPr>
      </xdr:nvSpPr>
      <xdr:spPr bwMode="auto">
        <a:xfrm>
          <a:off x="3381375" y="9258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55" name="Text Box 8">
          <a:extLst>
            <a:ext uri="{FF2B5EF4-FFF2-40B4-BE49-F238E27FC236}">
              <a16:creationId xmlns:a16="http://schemas.microsoft.com/office/drawing/2014/main" id="{00000000-0008-0000-2300-0000E7040000}"/>
            </a:ext>
          </a:extLst>
        </xdr:cNvPr>
        <xdr:cNvSpPr txBox="1">
          <a:spLocks noChangeArrowheads="1"/>
        </xdr:cNvSpPr>
      </xdr:nvSpPr>
      <xdr:spPr bwMode="auto">
        <a:xfrm>
          <a:off x="3381375" y="9258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00000000-0008-0000-2300-0000E8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7" name="Text Box 2">
          <a:extLst>
            <a:ext uri="{FF2B5EF4-FFF2-40B4-BE49-F238E27FC236}">
              <a16:creationId xmlns:a16="http://schemas.microsoft.com/office/drawing/2014/main" id="{00000000-0008-0000-2300-0000E9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8" name="Text Box 3">
          <a:extLst>
            <a:ext uri="{FF2B5EF4-FFF2-40B4-BE49-F238E27FC236}">
              <a16:creationId xmlns:a16="http://schemas.microsoft.com/office/drawing/2014/main" id="{00000000-0008-0000-2300-0000EA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59" name="Text Box 4">
          <a:extLst>
            <a:ext uri="{FF2B5EF4-FFF2-40B4-BE49-F238E27FC236}">
              <a16:creationId xmlns:a16="http://schemas.microsoft.com/office/drawing/2014/main" id="{00000000-0008-0000-2300-0000EB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0" name="Text Box 5">
          <a:extLst>
            <a:ext uri="{FF2B5EF4-FFF2-40B4-BE49-F238E27FC236}">
              <a16:creationId xmlns:a16="http://schemas.microsoft.com/office/drawing/2014/main" id="{00000000-0008-0000-2300-0000EC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1" name="Text Box 6">
          <a:extLst>
            <a:ext uri="{FF2B5EF4-FFF2-40B4-BE49-F238E27FC236}">
              <a16:creationId xmlns:a16="http://schemas.microsoft.com/office/drawing/2014/main" id="{00000000-0008-0000-2300-0000ED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2" name="Text Box 8">
          <a:extLst>
            <a:ext uri="{FF2B5EF4-FFF2-40B4-BE49-F238E27FC236}">
              <a16:creationId xmlns:a16="http://schemas.microsoft.com/office/drawing/2014/main" id="{00000000-0008-0000-2300-0000EE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3" name="Text Box 9">
          <a:extLst>
            <a:ext uri="{FF2B5EF4-FFF2-40B4-BE49-F238E27FC236}">
              <a16:creationId xmlns:a16="http://schemas.microsoft.com/office/drawing/2014/main" id="{00000000-0008-0000-2300-0000EF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4" name="Text Box 10">
          <a:extLst>
            <a:ext uri="{FF2B5EF4-FFF2-40B4-BE49-F238E27FC236}">
              <a16:creationId xmlns:a16="http://schemas.microsoft.com/office/drawing/2014/main" id="{00000000-0008-0000-2300-0000F0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00000000-0008-0000-2300-0000F1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6" name="Text Box 2">
          <a:extLst>
            <a:ext uri="{FF2B5EF4-FFF2-40B4-BE49-F238E27FC236}">
              <a16:creationId xmlns:a16="http://schemas.microsoft.com/office/drawing/2014/main" id="{00000000-0008-0000-2300-0000F2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67" name="Text Box 8">
          <a:extLst>
            <a:ext uri="{FF2B5EF4-FFF2-40B4-BE49-F238E27FC236}">
              <a16:creationId xmlns:a16="http://schemas.microsoft.com/office/drawing/2014/main" id="{00000000-0008-0000-2300-0000F3040000}"/>
            </a:ext>
          </a:extLst>
        </xdr:cNvPr>
        <xdr:cNvSpPr txBox="1">
          <a:spLocks noChangeArrowheads="1"/>
        </xdr:cNvSpPr>
      </xdr:nvSpPr>
      <xdr:spPr bwMode="auto">
        <a:xfrm>
          <a:off x="3381375" y="9258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00000000-0008-0000-2300-0000F4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69" name="Text Box 2">
          <a:extLst>
            <a:ext uri="{FF2B5EF4-FFF2-40B4-BE49-F238E27FC236}">
              <a16:creationId xmlns:a16="http://schemas.microsoft.com/office/drawing/2014/main" id="{00000000-0008-0000-2300-0000F5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0" name="Text Box 3">
          <a:extLst>
            <a:ext uri="{FF2B5EF4-FFF2-40B4-BE49-F238E27FC236}">
              <a16:creationId xmlns:a16="http://schemas.microsoft.com/office/drawing/2014/main" id="{00000000-0008-0000-2300-0000F6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1" name="Text Box 4">
          <a:extLst>
            <a:ext uri="{FF2B5EF4-FFF2-40B4-BE49-F238E27FC236}">
              <a16:creationId xmlns:a16="http://schemas.microsoft.com/office/drawing/2014/main" id="{00000000-0008-0000-2300-0000F7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2" name="Text Box 5">
          <a:extLst>
            <a:ext uri="{FF2B5EF4-FFF2-40B4-BE49-F238E27FC236}">
              <a16:creationId xmlns:a16="http://schemas.microsoft.com/office/drawing/2014/main" id="{00000000-0008-0000-2300-0000F8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3" name="Text Box 6">
          <a:extLst>
            <a:ext uri="{FF2B5EF4-FFF2-40B4-BE49-F238E27FC236}">
              <a16:creationId xmlns:a16="http://schemas.microsoft.com/office/drawing/2014/main" id="{00000000-0008-0000-2300-0000F9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4" name="Text Box 8">
          <a:extLst>
            <a:ext uri="{FF2B5EF4-FFF2-40B4-BE49-F238E27FC236}">
              <a16:creationId xmlns:a16="http://schemas.microsoft.com/office/drawing/2014/main" id="{00000000-0008-0000-2300-0000FA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5" name="Text Box 9">
          <a:extLst>
            <a:ext uri="{FF2B5EF4-FFF2-40B4-BE49-F238E27FC236}">
              <a16:creationId xmlns:a16="http://schemas.microsoft.com/office/drawing/2014/main" id="{00000000-0008-0000-2300-0000FB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6" name="Text Box 10">
          <a:extLst>
            <a:ext uri="{FF2B5EF4-FFF2-40B4-BE49-F238E27FC236}">
              <a16:creationId xmlns:a16="http://schemas.microsoft.com/office/drawing/2014/main" id="{00000000-0008-0000-2300-0000FC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00000000-0008-0000-2300-0000FD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78" name="Text Box 2">
          <a:extLst>
            <a:ext uri="{FF2B5EF4-FFF2-40B4-BE49-F238E27FC236}">
              <a16:creationId xmlns:a16="http://schemas.microsoft.com/office/drawing/2014/main" id="{00000000-0008-0000-2300-0000FE04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79" name="Text Box 8">
          <a:extLst>
            <a:ext uri="{FF2B5EF4-FFF2-40B4-BE49-F238E27FC236}">
              <a16:creationId xmlns:a16="http://schemas.microsoft.com/office/drawing/2014/main" id="{00000000-0008-0000-2300-0000FF040000}"/>
            </a:ext>
          </a:extLst>
        </xdr:cNvPr>
        <xdr:cNvSpPr txBox="1">
          <a:spLocks noChangeArrowheads="1"/>
        </xdr:cNvSpPr>
      </xdr:nvSpPr>
      <xdr:spPr bwMode="auto">
        <a:xfrm>
          <a:off x="3381375" y="9258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80" name="Text Box 8">
          <a:extLst>
            <a:ext uri="{FF2B5EF4-FFF2-40B4-BE49-F238E27FC236}">
              <a16:creationId xmlns:a16="http://schemas.microsoft.com/office/drawing/2014/main" id="{00000000-0008-0000-2300-000000050000}"/>
            </a:ext>
          </a:extLst>
        </xdr:cNvPr>
        <xdr:cNvSpPr txBox="1">
          <a:spLocks noChangeArrowheads="1"/>
        </xdr:cNvSpPr>
      </xdr:nvSpPr>
      <xdr:spPr bwMode="auto">
        <a:xfrm>
          <a:off x="3381375" y="9258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00000000-0008-0000-2300-000001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2" name="Text Box 2">
          <a:extLst>
            <a:ext uri="{FF2B5EF4-FFF2-40B4-BE49-F238E27FC236}">
              <a16:creationId xmlns:a16="http://schemas.microsoft.com/office/drawing/2014/main" id="{00000000-0008-0000-2300-000002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3" name="Text Box 3">
          <a:extLst>
            <a:ext uri="{FF2B5EF4-FFF2-40B4-BE49-F238E27FC236}">
              <a16:creationId xmlns:a16="http://schemas.microsoft.com/office/drawing/2014/main" id="{00000000-0008-0000-2300-000003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4" name="Text Box 4">
          <a:extLst>
            <a:ext uri="{FF2B5EF4-FFF2-40B4-BE49-F238E27FC236}">
              <a16:creationId xmlns:a16="http://schemas.microsoft.com/office/drawing/2014/main" id="{00000000-0008-0000-2300-000004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5" name="Text Box 5">
          <a:extLst>
            <a:ext uri="{FF2B5EF4-FFF2-40B4-BE49-F238E27FC236}">
              <a16:creationId xmlns:a16="http://schemas.microsoft.com/office/drawing/2014/main" id="{00000000-0008-0000-2300-000005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6" name="Text Box 6">
          <a:extLst>
            <a:ext uri="{FF2B5EF4-FFF2-40B4-BE49-F238E27FC236}">
              <a16:creationId xmlns:a16="http://schemas.microsoft.com/office/drawing/2014/main" id="{00000000-0008-0000-2300-000006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7" name="Text Box 8">
          <a:extLst>
            <a:ext uri="{FF2B5EF4-FFF2-40B4-BE49-F238E27FC236}">
              <a16:creationId xmlns:a16="http://schemas.microsoft.com/office/drawing/2014/main" id="{00000000-0008-0000-2300-000007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8" name="Text Box 9">
          <a:extLst>
            <a:ext uri="{FF2B5EF4-FFF2-40B4-BE49-F238E27FC236}">
              <a16:creationId xmlns:a16="http://schemas.microsoft.com/office/drawing/2014/main" id="{00000000-0008-0000-2300-000008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89" name="Text Box 10">
          <a:extLst>
            <a:ext uri="{FF2B5EF4-FFF2-40B4-BE49-F238E27FC236}">
              <a16:creationId xmlns:a16="http://schemas.microsoft.com/office/drawing/2014/main" id="{00000000-0008-0000-2300-000009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00000000-0008-0000-2300-00000A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1" name="Text Box 2">
          <a:extLst>
            <a:ext uri="{FF2B5EF4-FFF2-40B4-BE49-F238E27FC236}">
              <a16:creationId xmlns:a16="http://schemas.microsoft.com/office/drawing/2014/main" id="{00000000-0008-0000-2300-00000B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292" name="Text Box 8">
          <a:extLst>
            <a:ext uri="{FF2B5EF4-FFF2-40B4-BE49-F238E27FC236}">
              <a16:creationId xmlns:a16="http://schemas.microsoft.com/office/drawing/2014/main" id="{00000000-0008-0000-2300-00000C050000}"/>
            </a:ext>
          </a:extLst>
        </xdr:cNvPr>
        <xdr:cNvSpPr txBox="1">
          <a:spLocks noChangeArrowheads="1"/>
        </xdr:cNvSpPr>
      </xdr:nvSpPr>
      <xdr:spPr bwMode="auto">
        <a:xfrm>
          <a:off x="3381375" y="9258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00000000-0008-0000-2300-00000D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4" name="Text Box 2">
          <a:extLst>
            <a:ext uri="{FF2B5EF4-FFF2-40B4-BE49-F238E27FC236}">
              <a16:creationId xmlns:a16="http://schemas.microsoft.com/office/drawing/2014/main" id="{00000000-0008-0000-2300-00000E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5" name="Text Box 3">
          <a:extLst>
            <a:ext uri="{FF2B5EF4-FFF2-40B4-BE49-F238E27FC236}">
              <a16:creationId xmlns:a16="http://schemas.microsoft.com/office/drawing/2014/main" id="{00000000-0008-0000-2300-00000F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6" name="Text Box 4">
          <a:extLst>
            <a:ext uri="{FF2B5EF4-FFF2-40B4-BE49-F238E27FC236}">
              <a16:creationId xmlns:a16="http://schemas.microsoft.com/office/drawing/2014/main" id="{00000000-0008-0000-2300-000010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7" name="Text Box 5">
          <a:extLst>
            <a:ext uri="{FF2B5EF4-FFF2-40B4-BE49-F238E27FC236}">
              <a16:creationId xmlns:a16="http://schemas.microsoft.com/office/drawing/2014/main" id="{00000000-0008-0000-2300-000011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8" name="Text Box 6">
          <a:extLst>
            <a:ext uri="{FF2B5EF4-FFF2-40B4-BE49-F238E27FC236}">
              <a16:creationId xmlns:a16="http://schemas.microsoft.com/office/drawing/2014/main" id="{00000000-0008-0000-2300-000012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299" name="Text Box 8">
          <a:extLst>
            <a:ext uri="{FF2B5EF4-FFF2-40B4-BE49-F238E27FC236}">
              <a16:creationId xmlns:a16="http://schemas.microsoft.com/office/drawing/2014/main" id="{00000000-0008-0000-2300-000013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00" name="Text Box 9">
          <a:extLst>
            <a:ext uri="{FF2B5EF4-FFF2-40B4-BE49-F238E27FC236}">
              <a16:creationId xmlns:a16="http://schemas.microsoft.com/office/drawing/2014/main" id="{00000000-0008-0000-2300-000014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301" name="Text Box 10">
          <a:extLst>
            <a:ext uri="{FF2B5EF4-FFF2-40B4-BE49-F238E27FC236}">
              <a16:creationId xmlns:a16="http://schemas.microsoft.com/office/drawing/2014/main" id="{00000000-0008-0000-2300-000015050000}"/>
            </a:ext>
          </a:extLst>
        </xdr:cNvPr>
        <xdr:cNvSpPr txBox="1">
          <a:spLocks noChangeArrowheads="1"/>
        </xdr:cNvSpPr>
      </xdr:nvSpPr>
      <xdr:spPr bwMode="auto">
        <a:xfrm>
          <a:off x="3381375" y="9077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00000000-0008-0000-2300-000016050000}"/>
            </a:ext>
          </a:extLst>
        </xdr:cNvPr>
        <xdr:cNvSpPr txBox="1">
          <a:spLocks noChangeArrowheads="1"/>
        </xdr:cNvSpPr>
      </xdr:nvSpPr>
      <xdr:spPr bwMode="auto">
        <a:xfrm>
          <a:off x="3391958" y="911965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00000000-0008-0000-2300-000017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4" name="Text Box 2">
          <a:extLst>
            <a:ext uri="{FF2B5EF4-FFF2-40B4-BE49-F238E27FC236}">
              <a16:creationId xmlns:a16="http://schemas.microsoft.com/office/drawing/2014/main" id="{00000000-0008-0000-2300-000018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5" name="Text Box 3">
          <a:extLst>
            <a:ext uri="{FF2B5EF4-FFF2-40B4-BE49-F238E27FC236}">
              <a16:creationId xmlns:a16="http://schemas.microsoft.com/office/drawing/2014/main" id="{00000000-0008-0000-2300-000019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6" name="Text Box 4">
          <a:extLst>
            <a:ext uri="{FF2B5EF4-FFF2-40B4-BE49-F238E27FC236}">
              <a16:creationId xmlns:a16="http://schemas.microsoft.com/office/drawing/2014/main" id="{00000000-0008-0000-2300-00001A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7" name="Text Box 5">
          <a:extLst>
            <a:ext uri="{FF2B5EF4-FFF2-40B4-BE49-F238E27FC236}">
              <a16:creationId xmlns:a16="http://schemas.microsoft.com/office/drawing/2014/main" id="{00000000-0008-0000-2300-00001B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8" name="Text Box 6">
          <a:extLst>
            <a:ext uri="{FF2B5EF4-FFF2-40B4-BE49-F238E27FC236}">
              <a16:creationId xmlns:a16="http://schemas.microsoft.com/office/drawing/2014/main" id="{00000000-0008-0000-2300-00001C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09" name="Text Box 8">
          <a:extLst>
            <a:ext uri="{FF2B5EF4-FFF2-40B4-BE49-F238E27FC236}">
              <a16:creationId xmlns:a16="http://schemas.microsoft.com/office/drawing/2014/main" id="{00000000-0008-0000-2300-00001D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0" name="Text Box 9">
          <a:extLst>
            <a:ext uri="{FF2B5EF4-FFF2-40B4-BE49-F238E27FC236}">
              <a16:creationId xmlns:a16="http://schemas.microsoft.com/office/drawing/2014/main" id="{00000000-0008-0000-2300-00001E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1" name="Text Box 10">
          <a:extLst>
            <a:ext uri="{FF2B5EF4-FFF2-40B4-BE49-F238E27FC236}">
              <a16:creationId xmlns:a16="http://schemas.microsoft.com/office/drawing/2014/main" id="{00000000-0008-0000-2300-00001F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00000000-0008-0000-2300-000020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3" name="Text Box 2">
          <a:extLst>
            <a:ext uri="{FF2B5EF4-FFF2-40B4-BE49-F238E27FC236}">
              <a16:creationId xmlns:a16="http://schemas.microsoft.com/office/drawing/2014/main" id="{00000000-0008-0000-2300-000021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00000000-0008-0000-2300-000022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5" name="Text Box 2">
          <a:extLst>
            <a:ext uri="{FF2B5EF4-FFF2-40B4-BE49-F238E27FC236}">
              <a16:creationId xmlns:a16="http://schemas.microsoft.com/office/drawing/2014/main" id="{00000000-0008-0000-2300-000023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6" name="Text Box 3">
          <a:extLst>
            <a:ext uri="{FF2B5EF4-FFF2-40B4-BE49-F238E27FC236}">
              <a16:creationId xmlns:a16="http://schemas.microsoft.com/office/drawing/2014/main" id="{00000000-0008-0000-2300-000024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7" name="Text Box 4">
          <a:extLst>
            <a:ext uri="{FF2B5EF4-FFF2-40B4-BE49-F238E27FC236}">
              <a16:creationId xmlns:a16="http://schemas.microsoft.com/office/drawing/2014/main" id="{00000000-0008-0000-2300-000025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8" name="Text Box 5">
          <a:extLst>
            <a:ext uri="{FF2B5EF4-FFF2-40B4-BE49-F238E27FC236}">
              <a16:creationId xmlns:a16="http://schemas.microsoft.com/office/drawing/2014/main" id="{00000000-0008-0000-2300-000026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19" name="Text Box 6">
          <a:extLst>
            <a:ext uri="{FF2B5EF4-FFF2-40B4-BE49-F238E27FC236}">
              <a16:creationId xmlns:a16="http://schemas.microsoft.com/office/drawing/2014/main" id="{00000000-0008-0000-2300-000027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0" name="Text Box 8">
          <a:extLst>
            <a:ext uri="{FF2B5EF4-FFF2-40B4-BE49-F238E27FC236}">
              <a16:creationId xmlns:a16="http://schemas.microsoft.com/office/drawing/2014/main" id="{00000000-0008-0000-2300-000028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1" name="Text Box 9">
          <a:extLst>
            <a:ext uri="{FF2B5EF4-FFF2-40B4-BE49-F238E27FC236}">
              <a16:creationId xmlns:a16="http://schemas.microsoft.com/office/drawing/2014/main" id="{00000000-0008-0000-2300-000029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2" name="Text Box 10">
          <a:extLst>
            <a:ext uri="{FF2B5EF4-FFF2-40B4-BE49-F238E27FC236}">
              <a16:creationId xmlns:a16="http://schemas.microsoft.com/office/drawing/2014/main" id="{00000000-0008-0000-2300-00002A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00000000-0008-0000-2300-00002B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4" name="Text Box 2">
          <a:extLst>
            <a:ext uri="{FF2B5EF4-FFF2-40B4-BE49-F238E27FC236}">
              <a16:creationId xmlns:a16="http://schemas.microsoft.com/office/drawing/2014/main" id="{00000000-0008-0000-2300-00002C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00000000-0008-0000-2300-00002D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6" name="Text Box 2">
          <a:extLst>
            <a:ext uri="{FF2B5EF4-FFF2-40B4-BE49-F238E27FC236}">
              <a16:creationId xmlns:a16="http://schemas.microsoft.com/office/drawing/2014/main" id="{00000000-0008-0000-2300-00002E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7" name="Text Box 3">
          <a:extLst>
            <a:ext uri="{FF2B5EF4-FFF2-40B4-BE49-F238E27FC236}">
              <a16:creationId xmlns:a16="http://schemas.microsoft.com/office/drawing/2014/main" id="{00000000-0008-0000-2300-00002F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8" name="Text Box 4">
          <a:extLst>
            <a:ext uri="{FF2B5EF4-FFF2-40B4-BE49-F238E27FC236}">
              <a16:creationId xmlns:a16="http://schemas.microsoft.com/office/drawing/2014/main" id="{00000000-0008-0000-2300-000030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29" name="Text Box 5">
          <a:extLst>
            <a:ext uri="{FF2B5EF4-FFF2-40B4-BE49-F238E27FC236}">
              <a16:creationId xmlns:a16="http://schemas.microsoft.com/office/drawing/2014/main" id="{00000000-0008-0000-2300-000031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0" name="Text Box 6">
          <a:extLst>
            <a:ext uri="{FF2B5EF4-FFF2-40B4-BE49-F238E27FC236}">
              <a16:creationId xmlns:a16="http://schemas.microsoft.com/office/drawing/2014/main" id="{00000000-0008-0000-2300-000032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1" name="Text Box 8">
          <a:extLst>
            <a:ext uri="{FF2B5EF4-FFF2-40B4-BE49-F238E27FC236}">
              <a16:creationId xmlns:a16="http://schemas.microsoft.com/office/drawing/2014/main" id="{00000000-0008-0000-2300-000033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2" name="Text Box 9">
          <a:extLst>
            <a:ext uri="{FF2B5EF4-FFF2-40B4-BE49-F238E27FC236}">
              <a16:creationId xmlns:a16="http://schemas.microsoft.com/office/drawing/2014/main" id="{00000000-0008-0000-2300-000034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3" name="Text Box 10">
          <a:extLst>
            <a:ext uri="{FF2B5EF4-FFF2-40B4-BE49-F238E27FC236}">
              <a16:creationId xmlns:a16="http://schemas.microsoft.com/office/drawing/2014/main" id="{00000000-0008-0000-2300-000035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00000000-0008-0000-2300-000036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5" name="Text Box 2">
          <a:extLst>
            <a:ext uri="{FF2B5EF4-FFF2-40B4-BE49-F238E27FC236}">
              <a16:creationId xmlns:a16="http://schemas.microsoft.com/office/drawing/2014/main" id="{00000000-0008-0000-2300-000037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00000000-0008-0000-2300-000038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7" name="Text Box 2">
          <a:extLst>
            <a:ext uri="{FF2B5EF4-FFF2-40B4-BE49-F238E27FC236}">
              <a16:creationId xmlns:a16="http://schemas.microsoft.com/office/drawing/2014/main" id="{00000000-0008-0000-2300-000039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8" name="Text Box 3">
          <a:extLst>
            <a:ext uri="{FF2B5EF4-FFF2-40B4-BE49-F238E27FC236}">
              <a16:creationId xmlns:a16="http://schemas.microsoft.com/office/drawing/2014/main" id="{00000000-0008-0000-2300-00003A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39" name="Text Box 4">
          <a:extLst>
            <a:ext uri="{FF2B5EF4-FFF2-40B4-BE49-F238E27FC236}">
              <a16:creationId xmlns:a16="http://schemas.microsoft.com/office/drawing/2014/main" id="{00000000-0008-0000-2300-00003B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0" name="Text Box 5">
          <a:extLst>
            <a:ext uri="{FF2B5EF4-FFF2-40B4-BE49-F238E27FC236}">
              <a16:creationId xmlns:a16="http://schemas.microsoft.com/office/drawing/2014/main" id="{00000000-0008-0000-2300-00003C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1" name="Text Box 6">
          <a:extLst>
            <a:ext uri="{FF2B5EF4-FFF2-40B4-BE49-F238E27FC236}">
              <a16:creationId xmlns:a16="http://schemas.microsoft.com/office/drawing/2014/main" id="{00000000-0008-0000-2300-00003D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2" name="Text Box 8">
          <a:extLst>
            <a:ext uri="{FF2B5EF4-FFF2-40B4-BE49-F238E27FC236}">
              <a16:creationId xmlns:a16="http://schemas.microsoft.com/office/drawing/2014/main" id="{00000000-0008-0000-2300-00003E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3" name="Text Box 9">
          <a:extLst>
            <a:ext uri="{FF2B5EF4-FFF2-40B4-BE49-F238E27FC236}">
              <a16:creationId xmlns:a16="http://schemas.microsoft.com/office/drawing/2014/main" id="{00000000-0008-0000-2300-00003F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4" name="Text Box 10">
          <a:extLst>
            <a:ext uri="{FF2B5EF4-FFF2-40B4-BE49-F238E27FC236}">
              <a16:creationId xmlns:a16="http://schemas.microsoft.com/office/drawing/2014/main" id="{00000000-0008-0000-2300-000040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00000000-0008-0000-2300-000041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6" name="Text Box 2">
          <a:extLst>
            <a:ext uri="{FF2B5EF4-FFF2-40B4-BE49-F238E27FC236}">
              <a16:creationId xmlns:a16="http://schemas.microsoft.com/office/drawing/2014/main" id="{00000000-0008-0000-2300-000042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00000000-0008-0000-2300-000043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8" name="Text Box 2">
          <a:extLst>
            <a:ext uri="{FF2B5EF4-FFF2-40B4-BE49-F238E27FC236}">
              <a16:creationId xmlns:a16="http://schemas.microsoft.com/office/drawing/2014/main" id="{00000000-0008-0000-2300-000044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49" name="Text Box 3">
          <a:extLst>
            <a:ext uri="{FF2B5EF4-FFF2-40B4-BE49-F238E27FC236}">
              <a16:creationId xmlns:a16="http://schemas.microsoft.com/office/drawing/2014/main" id="{00000000-0008-0000-2300-000045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0" name="Text Box 4">
          <a:extLst>
            <a:ext uri="{FF2B5EF4-FFF2-40B4-BE49-F238E27FC236}">
              <a16:creationId xmlns:a16="http://schemas.microsoft.com/office/drawing/2014/main" id="{00000000-0008-0000-2300-000046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1" name="Text Box 5">
          <a:extLst>
            <a:ext uri="{FF2B5EF4-FFF2-40B4-BE49-F238E27FC236}">
              <a16:creationId xmlns:a16="http://schemas.microsoft.com/office/drawing/2014/main" id="{00000000-0008-0000-2300-000047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2" name="Text Box 6">
          <a:extLst>
            <a:ext uri="{FF2B5EF4-FFF2-40B4-BE49-F238E27FC236}">
              <a16:creationId xmlns:a16="http://schemas.microsoft.com/office/drawing/2014/main" id="{00000000-0008-0000-2300-000048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3" name="Text Box 8">
          <a:extLst>
            <a:ext uri="{FF2B5EF4-FFF2-40B4-BE49-F238E27FC236}">
              <a16:creationId xmlns:a16="http://schemas.microsoft.com/office/drawing/2014/main" id="{00000000-0008-0000-2300-000049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4" name="Text Box 9">
          <a:extLst>
            <a:ext uri="{FF2B5EF4-FFF2-40B4-BE49-F238E27FC236}">
              <a16:creationId xmlns:a16="http://schemas.microsoft.com/office/drawing/2014/main" id="{00000000-0008-0000-2300-00004A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5" name="Text Box 10">
          <a:extLst>
            <a:ext uri="{FF2B5EF4-FFF2-40B4-BE49-F238E27FC236}">
              <a16:creationId xmlns:a16="http://schemas.microsoft.com/office/drawing/2014/main" id="{00000000-0008-0000-2300-00004B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00000000-0008-0000-2300-00004C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7" name="Text Box 2">
          <a:extLst>
            <a:ext uri="{FF2B5EF4-FFF2-40B4-BE49-F238E27FC236}">
              <a16:creationId xmlns:a16="http://schemas.microsoft.com/office/drawing/2014/main" id="{00000000-0008-0000-2300-00004D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00000000-0008-0000-2300-00004E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59" name="Text Box 2">
          <a:extLst>
            <a:ext uri="{FF2B5EF4-FFF2-40B4-BE49-F238E27FC236}">
              <a16:creationId xmlns:a16="http://schemas.microsoft.com/office/drawing/2014/main" id="{00000000-0008-0000-2300-00004F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0" name="Text Box 3">
          <a:extLst>
            <a:ext uri="{FF2B5EF4-FFF2-40B4-BE49-F238E27FC236}">
              <a16:creationId xmlns:a16="http://schemas.microsoft.com/office/drawing/2014/main" id="{00000000-0008-0000-2300-000050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1" name="Text Box 4">
          <a:extLst>
            <a:ext uri="{FF2B5EF4-FFF2-40B4-BE49-F238E27FC236}">
              <a16:creationId xmlns:a16="http://schemas.microsoft.com/office/drawing/2014/main" id="{00000000-0008-0000-2300-000051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2" name="Text Box 5">
          <a:extLst>
            <a:ext uri="{FF2B5EF4-FFF2-40B4-BE49-F238E27FC236}">
              <a16:creationId xmlns:a16="http://schemas.microsoft.com/office/drawing/2014/main" id="{00000000-0008-0000-2300-000052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3" name="Text Box 6">
          <a:extLst>
            <a:ext uri="{FF2B5EF4-FFF2-40B4-BE49-F238E27FC236}">
              <a16:creationId xmlns:a16="http://schemas.microsoft.com/office/drawing/2014/main" id="{00000000-0008-0000-2300-000053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4" name="Text Box 8">
          <a:extLst>
            <a:ext uri="{FF2B5EF4-FFF2-40B4-BE49-F238E27FC236}">
              <a16:creationId xmlns:a16="http://schemas.microsoft.com/office/drawing/2014/main" id="{00000000-0008-0000-2300-000054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5" name="Text Box 9">
          <a:extLst>
            <a:ext uri="{FF2B5EF4-FFF2-40B4-BE49-F238E27FC236}">
              <a16:creationId xmlns:a16="http://schemas.microsoft.com/office/drawing/2014/main" id="{00000000-0008-0000-2300-000055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366" name="Text Box 10">
          <a:extLst>
            <a:ext uri="{FF2B5EF4-FFF2-40B4-BE49-F238E27FC236}">
              <a16:creationId xmlns:a16="http://schemas.microsoft.com/office/drawing/2014/main" id="{00000000-0008-0000-2300-000056050000}"/>
            </a:ext>
          </a:extLst>
        </xdr:cNvPr>
        <xdr:cNvSpPr txBox="1">
          <a:spLocks noChangeArrowheads="1"/>
        </xdr:cNvSpPr>
      </xdr:nvSpPr>
      <xdr:spPr bwMode="auto">
        <a:xfrm>
          <a:off x="3381375" y="962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00000000-0008-0000-2300-000057050000}"/>
            </a:ext>
          </a:extLst>
        </xdr:cNvPr>
        <xdr:cNvSpPr txBox="1">
          <a:spLocks noChangeArrowheads="1"/>
        </xdr:cNvSpPr>
      </xdr:nvSpPr>
      <xdr:spPr bwMode="auto">
        <a:xfrm>
          <a:off x="3391958" y="966258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368" name="Text Box 8">
          <a:extLst>
            <a:ext uri="{FF2B5EF4-FFF2-40B4-BE49-F238E27FC236}">
              <a16:creationId xmlns:a16="http://schemas.microsoft.com/office/drawing/2014/main" id="{00000000-0008-0000-2300-00005805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00000000-0008-0000-2300-000059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0" name="Text Box 2">
          <a:extLst>
            <a:ext uri="{FF2B5EF4-FFF2-40B4-BE49-F238E27FC236}">
              <a16:creationId xmlns:a16="http://schemas.microsoft.com/office/drawing/2014/main" id="{00000000-0008-0000-2300-00005A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1" name="Text Box 3">
          <a:extLst>
            <a:ext uri="{FF2B5EF4-FFF2-40B4-BE49-F238E27FC236}">
              <a16:creationId xmlns:a16="http://schemas.microsoft.com/office/drawing/2014/main" id="{00000000-0008-0000-2300-00005B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2" name="Text Box 4">
          <a:extLst>
            <a:ext uri="{FF2B5EF4-FFF2-40B4-BE49-F238E27FC236}">
              <a16:creationId xmlns:a16="http://schemas.microsoft.com/office/drawing/2014/main" id="{00000000-0008-0000-2300-00005C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3" name="Text Box 5">
          <a:extLst>
            <a:ext uri="{FF2B5EF4-FFF2-40B4-BE49-F238E27FC236}">
              <a16:creationId xmlns:a16="http://schemas.microsoft.com/office/drawing/2014/main" id="{00000000-0008-0000-2300-00005D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4" name="Text Box 6">
          <a:extLst>
            <a:ext uri="{FF2B5EF4-FFF2-40B4-BE49-F238E27FC236}">
              <a16:creationId xmlns:a16="http://schemas.microsoft.com/office/drawing/2014/main" id="{00000000-0008-0000-2300-00005E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5" name="Text Box 8">
          <a:extLst>
            <a:ext uri="{FF2B5EF4-FFF2-40B4-BE49-F238E27FC236}">
              <a16:creationId xmlns:a16="http://schemas.microsoft.com/office/drawing/2014/main" id="{00000000-0008-0000-2300-00005F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6" name="Text Box 9">
          <a:extLst>
            <a:ext uri="{FF2B5EF4-FFF2-40B4-BE49-F238E27FC236}">
              <a16:creationId xmlns:a16="http://schemas.microsoft.com/office/drawing/2014/main" id="{00000000-0008-0000-2300-000060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7" name="Text Box 10">
          <a:extLst>
            <a:ext uri="{FF2B5EF4-FFF2-40B4-BE49-F238E27FC236}">
              <a16:creationId xmlns:a16="http://schemas.microsoft.com/office/drawing/2014/main" id="{00000000-0008-0000-2300-000061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00000000-0008-0000-2300-000062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79" name="Text Box 2">
          <a:extLst>
            <a:ext uri="{FF2B5EF4-FFF2-40B4-BE49-F238E27FC236}">
              <a16:creationId xmlns:a16="http://schemas.microsoft.com/office/drawing/2014/main" id="{00000000-0008-0000-2300-000063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0" name="Text Box 8">
          <a:extLst>
            <a:ext uri="{FF2B5EF4-FFF2-40B4-BE49-F238E27FC236}">
              <a16:creationId xmlns:a16="http://schemas.microsoft.com/office/drawing/2014/main" id="{00000000-0008-0000-2300-000064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1" name="Text Box 8">
          <a:extLst>
            <a:ext uri="{FF2B5EF4-FFF2-40B4-BE49-F238E27FC236}">
              <a16:creationId xmlns:a16="http://schemas.microsoft.com/office/drawing/2014/main" id="{00000000-0008-0000-2300-000065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2" name="Text Box 8">
          <a:extLst>
            <a:ext uri="{FF2B5EF4-FFF2-40B4-BE49-F238E27FC236}">
              <a16:creationId xmlns:a16="http://schemas.microsoft.com/office/drawing/2014/main" id="{00000000-0008-0000-2300-000066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3" name="Text Box 8">
          <a:extLst>
            <a:ext uri="{FF2B5EF4-FFF2-40B4-BE49-F238E27FC236}">
              <a16:creationId xmlns:a16="http://schemas.microsoft.com/office/drawing/2014/main" id="{00000000-0008-0000-2300-000067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384" name="Text Box 8">
          <a:extLst>
            <a:ext uri="{FF2B5EF4-FFF2-40B4-BE49-F238E27FC236}">
              <a16:creationId xmlns:a16="http://schemas.microsoft.com/office/drawing/2014/main" id="{00000000-0008-0000-2300-00006805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00000000-0008-0000-2300-000069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6" name="Text Box 2">
          <a:extLst>
            <a:ext uri="{FF2B5EF4-FFF2-40B4-BE49-F238E27FC236}">
              <a16:creationId xmlns:a16="http://schemas.microsoft.com/office/drawing/2014/main" id="{00000000-0008-0000-2300-00006A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7" name="Text Box 3">
          <a:extLst>
            <a:ext uri="{FF2B5EF4-FFF2-40B4-BE49-F238E27FC236}">
              <a16:creationId xmlns:a16="http://schemas.microsoft.com/office/drawing/2014/main" id="{00000000-0008-0000-2300-00006B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8" name="Text Box 4">
          <a:extLst>
            <a:ext uri="{FF2B5EF4-FFF2-40B4-BE49-F238E27FC236}">
              <a16:creationId xmlns:a16="http://schemas.microsoft.com/office/drawing/2014/main" id="{00000000-0008-0000-2300-00006C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89" name="Text Box 5">
          <a:extLst>
            <a:ext uri="{FF2B5EF4-FFF2-40B4-BE49-F238E27FC236}">
              <a16:creationId xmlns:a16="http://schemas.microsoft.com/office/drawing/2014/main" id="{00000000-0008-0000-2300-00006D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0" name="Text Box 6">
          <a:extLst>
            <a:ext uri="{FF2B5EF4-FFF2-40B4-BE49-F238E27FC236}">
              <a16:creationId xmlns:a16="http://schemas.microsoft.com/office/drawing/2014/main" id="{00000000-0008-0000-2300-00006E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1" name="Text Box 8">
          <a:extLst>
            <a:ext uri="{FF2B5EF4-FFF2-40B4-BE49-F238E27FC236}">
              <a16:creationId xmlns:a16="http://schemas.microsoft.com/office/drawing/2014/main" id="{00000000-0008-0000-2300-00006F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2" name="Text Box 9">
          <a:extLst>
            <a:ext uri="{FF2B5EF4-FFF2-40B4-BE49-F238E27FC236}">
              <a16:creationId xmlns:a16="http://schemas.microsoft.com/office/drawing/2014/main" id="{00000000-0008-0000-2300-000070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3" name="Text Box 10">
          <a:extLst>
            <a:ext uri="{FF2B5EF4-FFF2-40B4-BE49-F238E27FC236}">
              <a16:creationId xmlns:a16="http://schemas.microsoft.com/office/drawing/2014/main" id="{00000000-0008-0000-2300-000071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00000000-0008-0000-2300-000072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5" name="Text Box 2">
          <a:extLst>
            <a:ext uri="{FF2B5EF4-FFF2-40B4-BE49-F238E27FC236}">
              <a16:creationId xmlns:a16="http://schemas.microsoft.com/office/drawing/2014/main" id="{00000000-0008-0000-2300-000073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1396" name="Text Box 8">
          <a:extLst>
            <a:ext uri="{FF2B5EF4-FFF2-40B4-BE49-F238E27FC236}">
              <a16:creationId xmlns:a16="http://schemas.microsoft.com/office/drawing/2014/main" id="{00000000-0008-0000-2300-000074050000}"/>
            </a:ext>
          </a:extLst>
        </xdr:cNvPr>
        <xdr:cNvSpPr txBox="1">
          <a:spLocks noChangeArrowheads="1"/>
        </xdr:cNvSpPr>
      </xdr:nvSpPr>
      <xdr:spPr bwMode="auto">
        <a:xfrm>
          <a:off x="3381375" y="3711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397" name="Text Box 8">
          <a:extLst>
            <a:ext uri="{FF2B5EF4-FFF2-40B4-BE49-F238E27FC236}">
              <a16:creationId xmlns:a16="http://schemas.microsoft.com/office/drawing/2014/main" id="{00000000-0008-0000-2300-00007505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00000000-0008-0000-2300-000076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399" name="Text Box 2">
          <a:extLst>
            <a:ext uri="{FF2B5EF4-FFF2-40B4-BE49-F238E27FC236}">
              <a16:creationId xmlns:a16="http://schemas.microsoft.com/office/drawing/2014/main" id="{00000000-0008-0000-2300-000077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0" name="Text Box 3">
          <a:extLst>
            <a:ext uri="{FF2B5EF4-FFF2-40B4-BE49-F238E27FC236}">
              <a16:creationId xmlns:a16="http://schemas.microsoft.com/office/drawing/2014/main" id="{00000000-0008-0000-2300-000078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1" name="Text Box 4">
          <a:extLst>
            <a:ext uri="{FF2B5EF4-FFF2-40B4-BE49-F238E27FC236}">
              <a16:creationId xmlns:a16="http://schemas.microsoft.com/office/drawing/2014/main" id="{00000000-0008-0000-2300-000079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2" name="Text Box 5">
          <a:extLst>
            <a:ext uri="{FF2B5EF4-FFF2-40B4-BE49-F238E27FC236}">
              <a16:creationId xmlns:a16="http://schemas.microsoft.com/office/drawing/2014/main" id="{00000000-0008-0000-2300-00007A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3" name="Text Box 6">
          <a:extLst>
            <a:ext uri="{FF2B5EF4-FFF2-40B4-BE49-F238E27FC236}">
              <a16:creationId xmlns:a16="http://schemas.microsoft.com/office/drawing/2014/main" id="{00000000-0008-0000-2300-00007B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4" name="Text Box 8">
          <a:extLst>
            <a:ext uri="{FF2B5EF4-FFF2-40B4-BE49-F238E27FC236}">
              <a16:creationId xmlns:a16="http://schemas.microsoft.com/office/drawing/2014/main" id="{00000000-0008-0000-2300-00007C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5" name="Text Box 9">
          <a:extLst>
            <a:ext uri="{FF2B5EF4-FFF2-40B4-BE49-F238E27FC236}">
              <a16:creationId xmlns:a16="http://schemas.microsoft.com/office/drawing/2014/main" id="{00000000-0008-0000-2300-00007D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6" name="Text Box 10">
          <a:extLst>
            <a:ext uri="{FF2B5EF4-FFF2-40B4-BE49-F238E27FC236}">
              <a16:creationId xmlns:a16="http://schemas.microsoft.com/office/drawing/2014/main" id="{00000000-0008-0000-2300-00007E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00000000-0008-0000-2300-00007F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8" name="Text Box 2">
          <a:extLst>
            <a:ext uri="{FF2B5EF4-FFF2-40B4-BE49-F238E27FC236}">
              <a16:creationId xmlns:a16="http://schemas.microsoft.com/office/drawing/2014/main" id="{00000000-0008-0000-2300-000080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09" name="Text Box 8">
          <a:extLst>
            <a:ext uri="{FF2B5EF4-FFF2-40B4-BE49-F238E27FC236}">
              <a16:creationId xmlns:a16="http://schemas.microsoft.com/office/drawing/2014/main" id="{00000000-0008-0000-2300-000081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0" name="Text Box 8">
          <a:extLst>
            <a:ext uri="{FF2B5EF4-FFF2-40B4-BE49-F238E27FC236}">
              <a16:creationId xmlns:a16="http://schemas.microsoft.com/office/drawing/2014/main" id="{00000000-0008-0000-2300-000082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1" name="Text Box 8">
          <a:extLst>
            <a:ext uri="{FF2B5EF4-FFF2-40B4-BE49-F238E27FC236}">
              <a16:creationId xmlns:a16="http://schemas.microsoft.com/office/drawing/2014/main" id="{00000000-0008-0000-2300-000083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2" name="Text Box 8">
          <a:extLst>
            <a:ext uri="{FF2B5EF4-FFF2-40B4-BE49-F238E27FC236}">
              <a16:creationId xmlns:a16="http://schemas.microsoft.com/office/drawing/2014/main" id="{00000000-0008-0000-2300-000084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413" name="Text Box 8">
          <a:extLst>
            <a:ext uri="{FF2B5EF4-FFF2-40B4-BE49-F238E27FC236}">
              <a16:creationId xmlns:a16="http://schemas.microsoft.com/office/drawing/2014/main" id="{00000000-0008-0000-2300-000085050000}"/>
            </a:ext>
          </a:extLst>
        </xdr:cNvPr>
        <xdr:cNvSpPr txBox="1">
          <a:spLocks noChangeArrowheads="1"/>
        </xdr:cNvSpPr>
      </xdr:nvSpPr>
      <xdr:spPr bwMode="auto">
        <a:xfrm>
          <a:off x="3381375" y="3467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00000000-0008-0000-2300-000086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5" name="Text Box 2">
          <a:extLst>
            <a:ext uri="{FF2B5EF4-FFF2-40B4-BE49-F238E27FC236}">
              <a16:creationId xmlns:a16="http://schemas.microsoft.com/office/drawing/2014/main" id="{00000000-0008-0000-2300-000087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6" name="Text Box 3">
          <a:extLst>
            <a:ext uri="{FF2B5EF4-FFF2-40B4-BE49-F238E27FC236}">
              <a16:creationId xmlns:a16="http://schemas.microsoft.com/office/drawing/2014/main" id="{00000000-0008-0000-2300-000088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7" name="Text Box 4">
          <a:extLst>
            <a:ext uri="{FF2B5EF4-FFF2-40B4-BE49-F238E27FC236}">
              <a16:creationId xmlns:a16="http://schemas.microsoft.com/office/drawing/2014/main" id="{00000000-0008-0000-2300-000089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8" name="Text Box 5">
          <a:extLst>
            <a:ext uri="{FF2B5EF4-FFF2-40B4-BE49-F238E27FC236}">
              <a16:creationId xmlns:a16="http://schemas.microsoft.com/office/drawing/2014/main" id="{00000000-0008-0000-2300-00008A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19" name="Text Box 6">
          <a:extLst>
            <a:ext uri="{FF2B5EF4-FFF2-40B4-BE49-F238E27FC236}">
              <a16:creationId xmlns:a16="http://schemas.microsoft.com/office/drawing/2014/main" id="{00000000-0008-0000-2300-00008B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20" name="Text Box 8">
          <a:extLst>
            <a:ext uri="{FF2B5EF4-FFF2-40B4-BE49-F238E27FC236}">
              <a16:creationId xmlns:a16="http://schemas.microsoft.com/office/drawing/2014/main" id="{00000000-0008-0000-2300-00008C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21" name="Text Box 9">
          <a:extLst>
            <a:ext uri="{FF2B5EF4-FFF2-40B4-BE49-F238E27FC236}">
              <a16:creationId xmlns:a16="http://schemas.microsoft.com/office/drawing/2014/main" id="{00000000-0008-0000-2300-00008D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22" name="Text Box 10">
          <a:extLst>
            <a:ext uri="{FF2B5EF4-FFF2-40B4-BE49-F238E27FC236}">
              <a16:creationId xmlns:a16="http://schemas.microsoft.com/office/drawing/2014/main" id="{00000000-0008-0000-2300-00008E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00000000-0008-0000-2300-00008F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1424" name="Text Box 2">
          <a:extLst>
            <a:ext uri="{FF2B5EF4-FFF2-40B4-BE49-F238E27FC236}">
              <a16:creationId xmlns:a16="http://schemas.microsoft.com/office/drawing/2014/main" id="{00000000-0008-0000-2300-000090050000}"/>
            </a:ext>
          </a:extLst>
        </xdr:cNvPr>
        <xdr:cNvSpPr txBox="1">
          <a:spLocks noChangeArrowheads="1"/>
        </xdr:cNvSpPr>
      </xdr:nvSpPr>
      <xdr:spPr bwMode="auto">
        <a:xfrm>
          <a:off x="3381375" y="3648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1425" name="Text Box 8">
          <a:extLst>
            <a:ext uri="{FF2B5EF4-FFF2-40B4-BE49-F238E27FC236}">
              <a16:creationId xmlns:a16="http://schemas.microsoft.com/office/drawing/2014/main" id="{00000000-0008-0000-2300-000091050000}"/>
            </a:ext>
          </a:extLst>
        </xdr:cNvPr>
        <xdr:cNvSpPr txBox="1">
          <a:spLocks noChangeArrowheads="1"/>
        </xdr:cNvSpPr>
      </xdr:nvSpPr>
      <xdr:spPr bwMode="auto">
        <a:xfrm>
          <a:off x="3381375" y="3711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19</xdr:row>
      <xdr:rowOff>127000</xdr:rowOff>
    </xdr:from>
    <xdr:to>
      <xdr:col>7</xdr:col>
      <xdr:colOff>17029</xdr:colOff>
      <xdr:row>47</xdr:row>
      <xdr:rowOff>132627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6</xdr:row>
      <xdr:rowOff>150583</xdr:rowOff>
    </xdr:from>
    <xdr:to>
      <xdr:col>6</xdr:col>
      <xdr:colOff>201706</xdr:colOff>
      <xdr:row>23</xdr:row>
      <xdr:rowOff>97756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911" y="1159112"/>
          <a:ext cx="4235824" cy="2804673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123266</xdr:colOff>
      <xdr:row>28</xdr:row>
      <xdr:rowOff>138069</xdr:rowOff>
    </xdr:from>
    <xdr:to>
      <xdr:col>6</xdr:col>
      <xdr:colOff>190501</xdr:colOff>
      <xdr:row>45</xdr:row>
      <xdr:rowOff>156745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6" y="4844540"/>
          <a:ext cx="4314264" cy="28761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1307291</xdr:colOff>
      <xdr:row>4</xdr:row>
      <xdr:rowOff>0</xdr:rowOff>
    </xdr:from>
    <xdr:to>
      <xdr:col>2</xdr:col>
      <xdr:colOff>486409</xdr:colOff>
      <xdr:row>26</xdr:row>
      <xdr:rowOff>58330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111918</xdr:colOff>
      <xdr:row>30</xdr:row>
      <xdr:rowOff>85725</xdr:rowOff>
    </xdr:from>
    <xdr:to>
      <xdr:col>3</xdr:col>
      <xdr:colOff>676893</xdr:colOff>
      <xdr:row>43</xdr:row>
      <xdr:rowOff>59866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111918</xdr:colOff>
      <xdr:row>51</xdr:row>
      <xdr:rowOff>47625</xdr:rowOff>
    </xdr:from>
    <xdr:to>
      <xdr:col>3</xdr:col>
      <xdr:colOff>676893</xdr:colOff>
      <xdr:row>63</xdr:row>
      <xdr:rowOff>60075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0.95994</cdr:x>
      <cdr:y>0.91239</cdr:y>
    </cdr:from>
    <cdr:to>
      <cdr:x>0.97886</cdr:x>
      <cdr:y>1</cdr:y>
    </cdr:to>
    <cdr:sp macro="" textlink="">
      <cdr:nvSpPr>
        <cdr:cNvPr id="941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5534" y="5836228"/>
          <a:ext cx="104697" cy="285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1</xdr:row>
      <xdr:rowOff>57151</xdr:rowOff>
    </xdr:from>
    <xdr:ext cx="6238876" cy="878588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240031"/>
          <a:ext cx="6238876" cy="8785882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159</xdr:row>
          <xdr:rowOff>19050</xdr:rowOff>
        </xdr:from>
        <xdr:to>
          <xdr:col>5</xdr:col>
          <xdr:colOff>247650</xdr:colOff>
          <xdr:row>174</xdr:row>
          <xdr:rowOff>9525</xdr:rowOff>
        </xdr:to>
        <xdr:sp macro="" textlink="">
          <xdr:nvSpPr>
            <xdr:cNvPr id="491521" name="Object 1" hidden="1">
              <a:extLst>
                <a:ext uri="{63B3BB69-23CF-44E3-9099-C40C66FF867C}">
                  <a14:compatExt spid="_x0000_s491521"/>
                </a:ext>
                <a:ext uri="{FF2B5EF4-FFF2-40B4-BE49-F238E27FC236}">
                  <a16:creationId xmlns:a16="http://schemas.microsoft.com/office/drawing/2014/main" id="{00000000-0008-0000-3A00-0000018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115</xdr:row>
          <xdr:rowOff>123825</xdr:rowOff>
        </xdr:from>
        <xdr:to>
          <xdr:col>5</xdr:col>
          <xdr:colOff>38100</xdr:colOff>
          <xdr:row>130</xdr:row>
          <xdr:rowOff>104775</xdr:rowOff>
        </xdr:to>
        <xdr:sp macro="" textlink="">
          <xdr:nvSpPr>
            <xdr:cNvPr id="491522" name="Object 2" hidden="1">
              <a:extLst>
                <a:ext uri="{63B3BB69-23CF-44E3-9099-C40C66FF867C}">
                  <a14:compatExt spid="_x0000_s491522"/>
                </a:ext>
                <a:ext uri="{FF2B5EF4-FFF2-40B4-BE49-F238E27FC236}">
                  <a16:creationId xmlns:a16="http://schemas.microsoft.com/office/drawing/2014/main" id="{00000000-0008-0000-3A00-0000028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</xdr:row>
          <xdr:rowOff>76200</xdr:rowOff>
        </xdr:from>
        <xdr:to>
          <xdr:col>5</xdr:col>
          <xdr:colOff>28575</xdr:colOff>
          <xdr:row>65</xdr:row>
          <xdr:rowOff>66675</xdr:rowOff>
        </xdr:to>
        <xdr:sp macro="" textlink="">
          <xdr:nvSpPr>
            <xdr:cNvPr id="491523" name="Object 3" hidden="1">
              <a:extLst>
                <a:ext uri="{63B3BB69-23CF-44E3-9099-C40C66FF867C}">
                  <a14:compatExt spid="_x0000_s491523"/>
                </a:ext>
                <a:ext uri="{FF2B5EF4-FFF2-40B4-BE49-F238E27FC236}">
                  <a16:creationId xmlns:a16="http://schemas.microsoft.com/office/drawing/2014/main" id="{00000000-0008-0000-3A00-0000038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137</xdr:row>
          <xdr:rowOff>9525</xdr:rowOff>
        </xdr:from>
        <xdr:to>
          <xdr:col>5</xdr:col>
          <xdr:colOff>47625</xdr:colOff>
          <xdr:row>152</xdr:row>
          <xdr:rowOff>38100</xdr:rowOff>
        </xdr:to>
        <xdr:sp macro="" textlink="">
          <xdr:nvSpPr>
            <xdr:cNvPr id="491524" name="Object 4" hidden="1">
              <a:extLst>
                <a:ext uri="{63B3BB69-23CF-44E3-9099-C40C66FF867C}">
                  <a14:compatExt spid="_x0000_s491524"/>
                </a:ext>
                <a:ext uri="{FF2B5EF4-FFF2-40B4-BE49-F238E27FC236}">
                  <a16:creationId xmlns:a16="http://schemas.microsoft.com/office/drawing/2014/main" id="{00000000-0008-0000-3A00-0000048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</xdr:row>
          <xdr:rowOff>38100</xdr:rowOff>
        </xdr:from>
        <xdr:to>
          <xdr:col>4</xdr:col>
          <xdr:colOff>619125</xdr:colOff>
          <xdr:row>107</xdr:row>
          <xdr:rowOff>95250</xdr:rowOff>
        </xdr:to>
        <xdr:sp macro="" textlink="">
          <xdr:nvSpPr>
            <xdr:cNvPr id="491525" name="Object 5" hidden="1">
              <a:extLst>
                <a:ext uri="{63B3BB69-23CF-44E3-9099-C40C66FF867C}">
                  <a14:compatExt spid="_x0000_s491525"/>
                </a:ext>
                <a:ext uri="{FF2B5EF4-FFF2-40B4-BE49-F238E27FC236}">
                  <a16:creationId xmlns:a16="http://schemas.microsoft.com/office/drawing/2014/main" id="{00000000-0008-0000-3A00-0000058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47625</xdr:rowOff>
        </xdr:from>
        <xdr:to>
          <xdr:col>4</xdr:col>
          <xdr:colOff>638175</xdr:colOff>
          <xdr:row>87</xdr:row>
          <xdr:rowOff>47625</xdr:rowOff>
        </xdr:to>
        <xdr:sp macro="" textlink="">
          <xdr:nvSpPr>
            <xdr:cNvPr id="491526" name="Object 6" hidden="1">
              <a:extLst>
                <a:ext uri="{63B3BB69-23CF-44E3-9099-C40C66FF867C}">
                  <a14:compatExt spid="_x0000_s491526"/>
                </a:ext>
                <a:ext uri="{FF2B5EF4-FFF2-40B4-BE49-F238E27FC236}">
                  <a16:creationId xmlns:a16="http://schemas.microsoft.com/office/drawing/2014/main" id="{00000000-0008-0000-3A00-0000068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</xdr:colOff>
      <xdr:row>0</xdr:row>
      <xdr:rowOff>42334</xdr:rowOff>
    </xdr:from>
    <xdr:ext cx="5953579" cy="907006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42334"/>
          <a:ext cx="5953579" cy="9070061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41</xdr:row>
      <xdr:rowOff>123825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0" y="649605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5</xdr:row>
      <xdr:rowOff>209553</xdr:rowOff>
    </xdr:from>
    <xdr:to>
      <xdr:col>2</xdr:col>
      <xdr:colOff>238125</xdr:colOff>
      <xdr:row>21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44450" y="1247778"/>
          <a:ext cx="3365500" cy="3914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10 million customers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Approx. 9 million personal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customers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- 550,000  corporate customers,  incl. </a:t>
          </a: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Nordic</a:t>
          </a: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Top 500</a:t>
          </a:r>
        </a:p>
        <a:p>
          <a:pPr rtl="0" fontAlgn="base"/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Distribution power</a:t>
          </a:r>
          <a:endParaRPr lang="sv-SE" sz="1050">
            <a:solidFill>
              <a:sysClr val="windowText" lastClr="000000"/>
            </a:solidFill>
            <a:effectLst/>
          </a:endParaRPr>
        </a:p>
        <a:p>
          <a:pPr rtl="0" fontAlgn="base"/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Approx. 340 Office Locations</a:t>
          </a:r>
        </a:p>
        <a:p>
          <a:pPr rtl="0" fontAlgn="base"/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Financial strength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EUR 9.2bn total income in full year </a:t>
          </a:r>
          <a:r>
            <a:rPr lang="en-GB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(2018)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585.9bn of assets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2019)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30.5bn in equity capital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2019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AA credit rating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sv-SE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Common Equity Tier 1 capital ratio of</a:t>
          </a:r>
        </a:p>
        <a:p>
          <a:pPr rtl="0" fontAlgn="base"/>
          <a:r>
            <a:rPr lang="sv-SE" sz="1200" kern="1200" baseline="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  15.4</a:t>
          </a:r>
          <a:r>
            <a:rPr lang="sv-SE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%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2019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</a:p>
        <a:p>
          <a:pPr rtl="0" fontAlgn="base"/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~26.3bn in market cap </a:t>
          </a:r>
          <a:r>
            <a:rPr lang="en-GB" sz="800" b="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2019)</a:t>
          </a:r>
          <a:endParaRPr lang="sv-SE" sz="800" b="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One of the largest Nordic corporations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 top-15 European universal bank</a:t>
          </a:r>
          <a:endParaRPr lang="sv-SE" sz="105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</xdr:col>
      <xdr:colOff>682083</xdr:colOff>
      <xdr:row>5</xdr:row>
      <xdr:rowOff>149490</xdr:rowOff>
    </xdr:from>
    <xdr:to>
      <xdr:col>7</xdr:col>
      <xdr:colOff>523874</xdr:colOff>
      <xdr:row>6</xdr:row>
      <xdr:rowOff>210411</xdr:rowOff>
    </xdr:to>
    <xdr:sp macro="" textlink="">
      <xdr:nvSpPr>
        <xdr:cNvPr id="3" name="AutoShape 10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1063083" y="854340"/>
          <a:ext cx="3194591" cy="146646"/>
        </a:xfrm>
        <a:prstGeom prst="roundRect">
          <a:avLst>
            <a:gd name="adj" fmla="val 16667"/>
          </a:avLst>
        </a:prstGeom>
        <a:solidFill>
          <a:srgbClr val="0000CC"/>
        </a:solidFill>
        <a:ln>
          <a:noFill/>
        </a:ln>
        <a:effectLst/>
        <a:extLst/>
      </xdr:spPr>
      <xdr:txBody>
        <a:bodyPr wrap="square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>
            <a:spcBef>
              <a:spcPct val="50000"/>
            </a:spcBef>
          </a:pPr>
          <a:r>
            <a:rPr lang="en-GB" sz="1200" b="1">
              <a:solidFill>
                <a:schemeClr val="bg1"/>
              </a:solidFill>
            </a:rPr>
            <a:t>Nordea’s home markets</a:t>
          </a:r>
        </a:p>
      </xdr:txBody>
    </xdr:sp>
    <xdr:clientData/>
  </xdr:twoCellAnchor>
  <xdr:oneCellAnchor>
    <xdr:from>
      <xdr:col>8</xdr:col>
      <xdr:colOff>161413</xdr:colOff>
      <xdr:row>16</xdr:row>
      <xdr:rowOff>42951</xdr:rowOff>
    </xdr:from>
    <xdr:ext cx="977885" cy="150392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488" y="3805326"/>
          <a:ext cx="977885" cy="1503924"/>
        </a:xfrm>
        <a:prstGeom prst="rect">
          <a:avLst/>
        </a:prstGeom>
      </xdr:spPr>
    </xdr:pic>
    <xdr:clientData/>
  </xdr:oneCellAnchor>
  <xdr:oneCellAnchor>
    <xdr:from>
      <xdr:col>27</xdr:col>
      <xdr:colOff>1</xdr:colOff>
      <xdr:row>8</xdr:row>
      <xdr:rowOff>147717</xdr:rowOff>
    </xdr:from>
    <xdr:ext cx="1067134" cy="1587839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92851" y="1928892"/>
          <a:ext cx="1067134" cy="158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43245</xdr:colOff>
      <xdr:row>9</xdr:row>
      <xdr:rowOff>64320</xdr:rowOff>
    </xdr:from>
    <xdr:ext cx="973810" cy="150392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2395" y="2093145"/>
          <a:ext cx="973810" cy="1503924"/>
        </a:xfrm>
        <a:prstGeom prst="rect">
          <a:avLst/>
        </a:prstGeom>
      </xdr:spPr>
    </xdr:pic>
    <xdr:clientData/>
  </xdr:oneCellAnchor>
  <xdr:oneCellAnchor>
    <xdr:from>
      <xdr:col>16</xdr:col>
      <xdr:colOff>38554</xdr:colOff>
      <xdr:row>2</xdr:row>
      <xdr:rowOff>38101</xdr:rowOff>
    </xdr:from>
    <xdr:ext cx="972224" cy="1508776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704" y="495301"/>
          <a:ext cx="972224" cy="1508776"/>
        </a:xfrm>
        <a:prstGeom prst="rect">
          <a:avLst/>
        </a:prstGeom>
      </xdr:spPr>
    </xdr:pic>
    <xdr:clientData/>
  </xdr:oneCellAnchor>
  <xdr:twoCellAnchor editAs="oneCell">
    <xdr:from>
      <xdr:col>8</xdr:col>
      <xdr:colOff>140153</xdr:colOff>
      <xdr:row>23</xdr:row>
      <xdr:rowOff>13607</xdr:rowOff>
    </xdr:from>
    <xdr:to>
      <xdr:col>9</xdr:col>
      <xdr:colOff>506274</xdr:colOff>
      <xdr:row>29</xdr:row>
      <xdr:rowOff>55583</xdr:rowOff>
    </xdr:to>
    <xdr:pic>
      <xdr:nvPicPr>
        <xdr:cNvPr id="26" name="Picture 25" descr="C:\Users\n301800\AppData\Local\Microsoft\Windows\Temporary Internet Files\Content.Outlook\3672CM3O\Pernille Erenbjerg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8" y="5509532"/>
          <a:ext cx="1013821" cy="15278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13607</xdr:colOff>
      <xdr:row>16</xdr:row>
      <xdr:rowOff>13607</xdr:rowOff>
    </xdr:from>
    <xdr:to>
      <xdr:col>13</xdr:col>
      <xdr:colOff>419100</xdr:colOff>
      <xdr:row>22</xdr:row>
      <xdr:rowOff>66675</xdr:rowOff>
    </xdr:to>
    <xdr:pic>
      <xdr:nvPicPr>
        <xdr:cNvPr id="27" name="Picture 26" descr="C:\Users\n301800\AppData\Local\Microsoft\Windows\Temporary Internet Files\Content.Outlook\3672CM3O\Maria Varsellona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7" y="3775982"/>
          <a:ext cx="1005568" cy="15389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47626</xdr:colOff>
      <xdr:row>16</xdr:row>
      <xdr:rowOff>27778</xdr:rowOff>
    </xdr:from>
    <xdr:to>
      <xdr:col>16</xdr:col>
      <xdr:colOff>1041941</xdr:colOff>
      <xdr:row>22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58626" y="3790153"/>
          <a:ext cx="994315" cy="1458122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8</xdr:row>
      <xdr:rowOff>18711</xdr:rowOff>
    </xdr:from>
    <xdr:to>
      <xdr:col>7</xdr:col>
      <xdr:colOff>41605</xdr:colOff>
      <xdr:row>22</xdr:row>
      <xdr:rowOff>228346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75277" y="1816555"/>
          <a:ext cx="3205266" cy="3710072"/>
        </a:xfrm>
        <a:prstGeom prst="rect">
          <a:avLst/>
        </a:prstGeom>
      </xdr:spPr>
    </xdr:pic>
    <xdr:clientData/>
  </xdr:twoCellAnchor>
  <xdr:twoCellAnchor>
    <xdr:from>
      <xdr:col>0</xdr:col>
      <xdr:colOff>83342</xdr:colOff>
      <xdr:row>38</xdr:row>
      <xdr:rowOff>130973</xdr:rowOff>
    </xdr:from>
    <xdr:to>
      <xdr:col>7</xdr:col>
      <xdr:colOff>321466</xdr:colOff>
      <xdr:row>39</xdr:row>
      <xdr:rowOff>129793</xdr:rowOff>
    </xdr:to>
    <xdr:sp macro="" textlink="">
      <xdr:nvSpPr>
        <xdr:cNvPr id="108" name="TextBox 2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83342" y="9465473"/>
          <a:ext cx="6977062" cy="2488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*) Head of the units together with the CEO is part  of the Group Executive Management team (GEM)</a:t>
          </a:r>
        </a:p>
      </xdr:txBody>
    </xdr:sp>
    <xdr:clientData/>
  </xdr:twoCellAnchor>
  <xdr:twoCellAnchor editAs="oneCell">
    <xdr:from>
      <xdr:col>8</xdr:col>
      <xdr:colOff>119060</xdr:colOff>
      <xdr:row>2</xdr:row>
      <xdr:rowOff>0</xdr:rowOff>
    </xdr:from>
    <xdr:to>
      <xdr:col>9</xdr:col>
      <xdr:colOff>472800</xdr:colOff>
      <xdr:row>8</xdr:row>
      <xdr:rowOff>198107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77135" y="457200"/>
          <a:ext cx="1001440" cy="15220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28574</xdr:rowOff>
    </xdr:from>
    <xdr:to>
      <xdr:col>13</xdr:col>
      <xdr:colOff>390525</xdr:colOff>
      <xdr:row>14</xdr:row>
      <xdr:rowOff>9525</xdr:rowOff>
    </xdr:to>
    <xdr:pic>
      <xdr:nvPicPr>
        <xdr:cNvPr id="34" name="Picture 33" descr="cid:1EEBC7C6-DB2C-4AE9-8FC6-6537D3F0C83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2057399"/>
          <a:ext cx="990600" cy="1219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2</xdr:row>
      <xdr:rowOff>9320</xdr:rowOff>
    </xdr:from>
    <xdr:to>
      <xdr:col>13</xdr:col>
      <xdr:colOff>466726</xdr:colOff>
      <xdr:row>7</xdr:row>
      <xdr:rowOff>216854</xdr:rowOff>
    </xdr:to>
    <xdr:pic>
      <xdr:nvPicPr>
        <xdr:cNvPr id="35" name="Picture 34" descr="cid:0EE4A596-B260-4497-B545-8BECD6F71809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3448" y="447065"/>
          <a:ext cx="1099023" cy="13100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95259</xdr:colOff>
      <xdr:row>9</xdr:row>
      <xdr:rowOff>76211</xdr:rowOff>
    </xdr:from>
    <xdr:to>
      <xdr:col>9</xdr:col>
      <xdr:colOff>527770</xdr:colOff>
      <xdr:row>14</xdr:row>
      <xdr:rowOff>66675</xdr:rowOff>
    </xdr:to>
    <xdr:pic>
      <xdr:nvPicPr>
        <xdr:cNvPr id="38" name="A3F83FFC-5C79-4F2C-82B1-40CA1611B00A" descr="cid:E93ACF70-05D7-45FD-BA03-F4DDBB3FA338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84" y="2105036"/>
          <a:ext cx="1080211" cy="12287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25</xdr:row>
      <xdr:rowOff>231938</xdr:rowOff>
    </xdr:from>
    <xdr:to>
      <xdr:col>8</xdr:col>
      <xdr:colOff>0</xdr:colOff>
      <xdr:row>37</xdr:row>
      <xdr:rowOff>9141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223163"/>
          <a:ext cx="7019924" cy="2787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133673</xdr:colOff>
      <xdr:row>1</xdr:row>
      <xdr:rowOff>59246</xdr:rowOff>
    </xdr:from>
    <xdr:to>
      <xdr:col>20</xdr:col>
      <xdr:colOff>478887</xdr:colOff>
      <xdr:row>8</xdr:row>
      <xdr:rowOff>3573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02098" y="344996"/>
          <a:ext cx="992914" cy="1439752"/>
        </a:xfrm>
        <a:prstGeom prst="rect">
          <a:avLst/>
        </a:prstGeom>
      </xdr:spPr>
    </xdr:pic>
    <xdr:clientData/>
  </xdr:twoCellAnchor>
  <xdr:twoCellAnchor editAs="oneCell">
    <xdr:from>
      <xdr:col>23</xdr:col>
      <xdr:colOff>52843</xdr:colOff>
      <xdr:row>1</xdr:row>
      <xdr:rowOff>38100</xdr:rowOff>
    </xdr:from>
    <xdr:to>
      <xdr:col>24</xdr:col>
      <xdr:colOff>506257</xdr:colOff>
      <xdr:row>8</xdr:row>
      <xdr:rowOff>0</xdr:rowOff>
    </xdr:to>
    <xdr:pic>
      <xdr:nvPicPr>
        <xdr:cNvPr id="33" name="Picture 32" descr="C:\Users\n301800\AppData\Local\Microsoft\Windows\Temporary Internet Files\Content.IE5\D1M9L0C4\_W8A3676LEVFFF.jp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7293" y="323850"/>
          <a:ext cx="1053489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10854</xdr:colOff>
      <xdr:row>1</xdr:row>
      <xdr:rowOff>59744</xdr:rowOff>
    </xdr:from>
    <xdr:to>
      <xdr:col>27</xdr:col>
      <xdr:colOff>990600</xdr:colOff>
      <xdr:row>8</xdr:row>
      <xdr:rowOff>2122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3704" y="345494"/>
          <a:ext cx="979746" cy="143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153068</xdr:colOff>
      <xdr:row>8</xdr:row>
      <xdr:rowOff>133032</xdr:rowOff>
    </xdr:from>
    <xdr:ext cx="988416" cy="1470712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1493" y="1914207"/>
          <a:ext cx="988416" cy="1470712"/>
        </a:xfrm>
        <a:prstGeom prst="rect">
          <a:avLst/>
        </a:prstGeom>
      </xdr:spPr>
    </xdr:pic>
    <xdr:clientData/>
  </xdr:oneCellAnchor>
  <xdr:oneCellAnchor>
    <xdr:from>
      <xdr:col>23</xdr:col>
      <xdr:colOff>53650</xdr:colOff>
      <xdr:row>8</xdr:row>
      <xdr:rowOff>126707</xdr:rowOff>
    </xdr:from>
    <xdr:ext cx="1042954" cy="1551863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8100" y="1907882"/>
          <a:ext cx="1042954" cy="1551863"/>
        </a:xfrm>
        <a:prstGeom prst="rect">
          <a:avLst/>
        </a:prstGeom>
      </xdr:spPr>
    </xdr:pic>
    <xdr:clientData/>
  </xdr:oneCellAnchor>
  <xdr:oneCellAnchor>
    <xdr:from>
      <xdr:col>19</xdr:col>
      <xdr:colOff>137527</xdr:colOff>
      <xdr:row>15</xdr:row>
      <xdr:rowOff>127696</xdr:rowOff>
    </xdr:from>
    <xdr:ext cx="1067134" cy="1539179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952" y="3642421"/>
          <a:ext cx="1067134" cy="153917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6191250" cy="856246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6191250" cy="85624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16980" cy="9060180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6980" cy="90601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87631</xdr:colOff>
      <xdr:row>0</xdr:row>
      <xdr:rowOff>38099</xdr:rowOff>
    </xdr:from>
    <xdr:ext cx="5198744" cy="8648701"/>
    <xdr:pic>
      <xdr:nvPicPr>
        <xdr:cNvPr id="2" name="Picture 1" descr="C:\Users\n301800\AppData\Local\Microsoft\Windows\Temporary Internet Files\Content.Outlook\U2ERD0KF\Div-Commercial--Business-Banking (2)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1" y="38099"/>
          <a:ext cx="5198744" cy="86487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11905</xdr:colOff>
      <xdr:row>1</xdr:row>
      <xdr:rowOff>95250</xdr:rowOff>
    </xdr:from>
    <xdr:ext cx="6207920" cy="86583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5" y="285750"/>
          <a:ext cx="6207920" cy="865831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115944</xdr:rowOff>
    </xdr:from>
    <xdr:ext cx="5467350" cy="87330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5944"/>
          <a:ext cx="5467350" cy="873301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57150</xdr:rowOff>
    </xdr:from>
    <xdr:ext cx="6207441" cy="894714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9" y="57150"/>
          <a:ext cx="6207441" cy="894714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BSC\Forecast\Q4%202002\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982224\Local%20Settings\Temporary%20Internet%20Files\OLK6B\3.2%20Monthly%20%20quarterly%20reporting%20packag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z982224\Local%20Settings\Temporary%20Internet%20Files\OLK6B\3.2%20Monthly%20%20quarterly%20reporting%20package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TEMP\1998\1998-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1998/1998-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TEMP\1998\1998-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1998\1998-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Region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Region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Region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SC/Forecast/Q4%202002/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p040400\My%20Documents\Region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Cockpit%20JR%209%20jan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Cockpit%20JR%209%20ja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Cockpit%20JR%209%20ja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p040400\My%20Documents\Cockpit%20JR%209%20j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olling%20Financial%20Forecast\September%202005\Regional%20banks\RFF%20Sep%202005%202109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olling%20Financial%20Forecast/September%202005/Regional%20banks/RFF%20Sep%202005%202109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olling%20Financial%20Forecast\September%202005\Regional%20banks\RFF%20Sep%202005%202109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BSC\Forecast\Q4%202002\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inancial%20Forecast\September%202005\Regional%20banks\RFF%20Sep%202005%20210920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G35591\Local%20Settings\Temporary%20Internet%20Files\OLKF8\Investment%20and%20Au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35591/Local%20Settings/Temporary%20Internet%20Files/OLKF8/Investment%20and%20Au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G35591\Local%20Settings\Temporary%20Internet%20Files\OLKF8\Investment%20and%20Au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35591\Local%20Settings\Temporary%20Internet%20Files\OLKF8\Investment%20and%20Au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\XLS\BUDJETTI\KK-raportti\NPB%20Report%2012%20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XLS/BUDJETTI/KK-raportti/NPB%20Report%2012%20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C\Forecast\Q4%202002\RFF%20Denmark%20Q4%202002-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ATA\XLS\BUDJETTI\KK-raportti\NPB%20Report%2012%20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\BUDJETTI\KK-raportti\NPB%20Report%2012%20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arch%202009\Interim%20report\NB%20tables%20Q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h%202009/Interim%20report/NB%20tables%20Q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March%202009\Interim%20report\NB%20tables%20Q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h%202009\Interim%20report\NB%20tables%20Q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September%202008\Interim%20report\NB%20tables%20Q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September%202008/Interim%20report/NB%20tables%20Q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September%202008\Interim%20report\NB%20tables%20Q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tember%202008\Interim%20report\NB%20tables%20Q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2\02%20July\AM&amp;L%20consolidation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2/02%20July/AM&amp;L%20consolidation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eporting%202002\02%20July\AM&amp;L%20consolidation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2\02%20July\AM&amp;L%20consolidation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73401\Temporary%20Internet%20Files\OLK3E\PB%20Swe%2001%20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73401/Temporary%20Internet%20Files/OLK3E/PB%20Swe%2001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_FRA_S62A2B7_DOK_F&#198;L_9220\Team%20CIB\Add3_ACTUALRATE\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WINNT\Profiles\Z173401\Temporary%20Internet%20Files\OLK3E\PB%20Swe%2001%20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73401\Temporary%20Internet%20Files\OLK3E\PB%20Swe%2001%20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05826\Temporary%20Internet%20Files\OLK16\Income%20development%201997-2001%20ver101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05826/Temporary%20Internet%20Files/OLK16/Income%20development%201997-2001%20ver101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WINNT\Profiles\z105826\Temporary%20Internet%20Files\OLK16\Income%20development%201997-2001%20ver101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05826\Temporary%20Internet%20Files\OLK16\Income%20development%201997-2001%20ver101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Annual%20Report%202001\figures%20for%20annual%20report%20ver4%20incl%20changed%20PBDK%20figures%2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2001/figures%20for%20annual%20report%20ver4%20incl%20changed%20PBDK%20figures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FRA_S62A2B7_DOK_F&#198;L_9220/Team%20CIB/Add3_ACTUALRATE/ADDrp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Annual%20Report%202001\figures%20for%20annual%20report%20ver4%20incl%20changed%20PBDK%20figures%2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%202001\figures%20for%20annual%20report%20ver4%20incl%20changed%20PBDK%20figures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GROUP\Group_Finance\Koncred\2005\Interim%20report%20Q1\translation\Model%20Interim%20Denmark%20from%20translator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Group_Finance/Koncred/2005/Interim%20report%20Q1/translation/Model%20Interim%20Denmark%20from%20translator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GROUP\Group_Finance\Koncred\2005\Interim%20report%20Q1\translation\Model%20Interim%20Denmark%20from%20translator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Group_Finance\Koncred\2005\Interim%20report%20Q1\translation\Model%20Interim%20Denmark%20from%20translat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ERI\VAHO\2741\YKSIKKO\HALLINTO\LASKENTA\BUDJETTI\1998\B2F4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MERI/VAHO/2741/YKSIKKO/HALLINTO/LASKENTA/BUDJETTI/1998/B2F4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ATA_FRA_S62A2B7_DOK_F&#198;L_9220\Team%20CIB\Add3_ACTUALRATE\ADDrp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MERI\VAHO\2741\YKSIKKO\HALLINTO\LASKENTA\BUDJETTI\1998\B2F4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I\VAHO\2741\YKSIKKO\HALLINTO\LASKENTA\BUDJETTI\1998\B2F4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$kap\Asset%20Management\MNB%20lux%201Q%20199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$kap/Asset%20Management/MNB%20lux%201Q%20199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$kap\Asset%20Management\MNB%20lux%201Q%201999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kap\Asset%20Management\MNB%20lux%201Q%2019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OKONOMI\liv-skade\Liv\Liv%20Vesta%20Liv%20koncernen\RFF%20NOK%20Skemakontrol%20Vesta%20Liv%20koncerner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OKONOMI/liv-skade/Liv/Liv%20Vesta%20Liv%20koncernen/RFF%20NOK%20Skemakontrol%20Vesta%20Liv%20koncerner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_FRA_S62A2B7_DOK_F&#198;L_9220\Team%20CIB\Add3_ACTUALRATE\ADD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OKONOMI\liv-skade\Liv\Liv%20Vesta%20Liv%20koncernen\RFF%20NOK%20Skemakontrol%20Vesta%20Liv%20koncerner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ONOMI\liv-skade\Liv\Liv%20Vesta%20Liv%20koncernen\RFF%20NOK%20Skemakontrol%20Vesta%20Liv%20koncerner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3\RFF%2003%20Q4\Life\EC%2031-03-2003%20RFF%20ver.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3/RFF%2003%20Q4/Life/EC%2031-03-2003%20RFF%20ver.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eporting%202003\RFF%2003%20Q4\Life\EC%2031-03-2003%20RFF%20ver.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3\RFF%2003%20Q4\Life\EC%2031-03-2003%20RFF%20ver.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z982224\Local%20Settings\Temporary%20Internet%20Files\OLK6B\3.2%20Monthly%20%20quarterly%20reporting%20packag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982224/Local%20Settings/Temporary%20Internet%20Files/OLK6B/3.2%20Monthly%20%20quarterly%20reporting%20packa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36.emf"/><Relationship Id="rId2" Type="http://schemas.openxmlformats.org/officeDocument/2006/relationships/drawing" Target="../drawings/drawing19.xml"/><Relationship Id="rId16" Type="http://schemas.openxmlformats.org/officeDocument/2006/relationships/image" Target="../media/image38.emf"/><Relationship Id="rId1" Type="http://schemas.openxmlformats.org/officeDocument/2006/relationships/printerSettings" Target="../printerSettings/printerSettings59.bin"/><Relationship Id="rId6" Type="http://schemas.openxmlformats.org/officeDocument/2006/relationships/image" Target="../media/image33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35.emf"/><Relationship Id="rId4" Type="http://schemas.openxmlformats.org/officeDocument/2006/relationships/vmlDrawing" Target="../drawings/vmlDrawing7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37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xel.malgerud@nordea.com" TargetMode="External"/><Relationship Id="rId4" Type="http://schemas.openxmlformats.org/officeDocument/2006/relationships/vmlDrawing" Target="../drawings/vmlDrawing8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31"/>
  <sheetViews>
    <sheetView view="pageBreakPreview" topLeftCell="A34" zoomScaleNormal="100" zoomScaleSheetLayoutView="100" zoomScalePageLayoutView="60" workbookViewId="0">
      <selection activeCell="F43" sqref="F43"/>
    </sheetView>
  </sheetViews>
  <sheetFormatPr defaultColWidth="9.140625" defaultRowHeight="15" x14ac:dyDescent="0.25"/>
  <cols>
    <col min="1" max="8" width="9.140625" style="1"/>
    <col min="9" max="9" width="16.5703125" style="1" customWidth="1"/>
    <col min="10" max="10" width="6.5703125" style="1" customWidth="1"/>
    <col min="11" max="11" width="9.140625" style="1"/>
    <col min="12" max="22" width="0" style="1" hidden="1" customWidth="1"/>
    <col min="23" max="16384" width="9.140625" style="1"/>
  </cols>
  <sheetData>
    <row r="31" spans="5:5" x14ac:dyDescent="0.25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DC075-E040-4CB4-948D-3A6F3AC20740}">
  <sheetPr codeName="Sheet9">
    <tabColor theme="6" tint="0.59999389629810485"/>
  </sheetPr>
  <dimension ref="B1:Q310"/>
  <sheetViews>
    <sheetView showGridLines="0" view="pageBreakPreview" topLeftCell="A61" zoomScale="110" zoomScaleNormal="100" zoomScaleSheetLayoutView="110" zoomScalePageLayoutView="110" workbookViewId="0">
      <selection activeCell="H47" sqref="H47"/>
    </sheetView>
  </sheetViews>
  <sheetFormatPr defaultColWidth="9.140625" defaultRowHeight="11.25" x14ac:dyDescent="0.2"/>
  <cols>
    <col min="1" max="1" width="10.28515625" style="1216" customWidth="1"/>
    <col min="2" max="2" width="42.140625" style="1216" customWidth="1"/>
    <col min="3" max="3" width="3.140625" style="1216" customWidth="1"/>
    <col min="4" max="5" width="8.140625" style="1216" customWidth="1"/>
    <col min="6" max="9" width="8.140625" style="342" customWidth="1"/>
    <col min="10" max="10" width="8.140625" style="1216" customWidth="1"/>
    <col min="11" max="11" width="2.5703125" style="1216" customWidth="1"/>
    <col min="12" max="13" width="6.5703125" style="1216" hidden="1" customWidth="1"/>
    <col min="14" max="14" width="5.5703125" style="1216" hidden="1" customWidth="1"/>
    <col min="15" max="15" width="5.42578125" style="1216" hidden="1" customWidth="1"/>
    <col min="16" max="16" width="5.28515625" style="1216" hidden="1" customWidth="1"/>
    <col min="17" max="27" width="0" style="1216" hidden="1" customWidth="1"/>
    <col min="28" max="16384" width="9.140625" style="1216"/>
  </cols>
  <sheetData>
    <row r="1" spans="2:17" ht="13.5" customHeight="1" x14ac:dyDescent="0.2">
      <c r="B1" s="976" t="s">
        <v>110</v>
      </c>
      <c r="J1" s="369"/>
    </row>
    <row r="2" spans="2:17" ht="13.5" customHeight="1" x14ac:dyDescent="0.2">
      <c r="B2" s="342" t="s">
        <v>816</v>
      </c>
      <c r="C2" s="342"/>
      <c r="D2" s="342"/>
      <c r="E2" s="342"/>
    </row>
    <row r="3" spans="2:17" ht="13.5" customHeight="1" x14ac:dyDescent="0.2">
      <c r="C3" s="975" t="s">
        <v>85</v>
      </c>
      <c r="D3" s="975"/>
      <c r="E3" s="975"/>
      <c r="F3" s="975" t="s">
        <v>85</v>
      </c>
      <c r="G3" s="975" t="s">
        <v>85</v>
      </c>
      <c r="H3" s="880"/>
      <c r="I3" s="974"/>
      <c r="J3" s="973"/>
      <c r="K3" s="1234"/>
      <c r="L3" s="1234"/>
      <c r="M3" s="1234"/>
    </row>
    <row r="4" spans="2:17" ht="13.5" customHeight="1" x14ac:dyDescent="0.2">
      <c r="B4" s="972"/>
      <c r="C4" s="971"/>
      <c r="D4" s="971"/>
      <c r="E4" s="971"/>
      <c r="F4" s="971"/>
      <c r="G4" s="971"/>
      <c r="H4" s="971"/>
      <c r="I4" s="971"/>
      <c r="J4" s="970"/>
      <c r="K4" s="1225"/>
      <c r="L4" s="1225"/>
      <c r="M4" s="1234"/>
    </row>
    <row r="5" spans="2:17" ht="13.5" customHeight="1" x14ac:dyDescent="0.2">
      <c r="B5" s="882"/>
      <c r="C5" s="883"/>
      <c r="D5" s="1255" t="s">
        <v>308</v>
      </c>
      <c r="E5" s="891" t="s">
        <v>288</v>
      </c>
      <c r="F5" s="891" t="s">
        <v>287</v>
      </c>
      <c r="G5" s="891" t="s">
        <v>308</v>
      </c>
      <c r="H5" s="891" t="s">
        <v>1583</v>
      </c>
      <c r="I5" s="891" t="s">
        <v>1583</v>
      </c>
      <c r="J5" s="891" t="s">
        <v>779</v>
      </c>
      <c r="K5" s="970"/>
      <c r="L5" s="367"/>
      <c r="M5" s="367"/>
      <c r="N5" s="363"/>
      <c r="O5" s="738"/>
      <c r="P5" s="738"/>
      <c r="Q5" s="738"/>
    </row>
    <row r="6" spans="2:17" ht="13.5" customHeight="1" x14ac:dyDescent="0.2">
      <c r="B6" s="884"/>
      <c r="C6" s="885"/>
      <c r="D6" s="1254" t="s">
        <v>993</v>
      </c>
      <c r="E6" s="894" t="s">
        <v>993</v>
      </c>
      <c r="F6" s="894" t="s">
        <v>993</v>
      </c>
      <c r="G6" s="894" t="s">
        <v>912</v>
      </c>
      <c r="H6" s="894" t="s">
        <v>993</v>
      </c>
      <c r="I6" s="894" t="s">
        <v>912</v>
      </c>
      <c r="J6" s="894" t="s">
        <v>780</v>
      </c>
      <c r="K6" s="970"/>
      <c r="L6" s="363"/>
      <c r="M6" s="363"/>
      <c r="N6" s="363"/>
      <c r="O6" s="738"/>
      <c r="P6" s="738"/>
      <c r="Q6" s="738"/>
    </row>
    <row r="7" spans="2:17" ht="13.5" customHeight="1" x14ac:dyDescent="0.2">
      <c r="B7" s="1129" t="s">
        <v>173</v>
      </c>
      <c r="C7" s="1128"/>
      <c r="D7" s="1263"/>
      <c r="E7" s="1128"/>
      <c r="F7" s="1128"/>
      <c r="G7" s="1128"/>
      <c r="H7" s="1128"/>
      <c r="I7" s="1128"/>
      <c r="J7" s="1128"/>
      <c r="K7" s="970"/>
      <c r="L7" s="366"/>
      <c r="M7" s="366"/>
      <c r="N7" s="366"/>
      <c r="O7" s="737"/>
      <c r="P7" s="737"/>
      <c r="Q7" s="736"/>
    </row>
    <row r="8" spans="2:17" ht="13.5" customHeight="1" x14ac:dyDescent="0.2">
      <c r="B8" s="1248" t="s">
        <v>765</v>
      </c>
      <c r="C8" s="1247"/>
      <c r="D8" s="1262">
        <v>-35</v>
      </c>
      <c r="E8" s="1247">
        <v>14</v>
      </c>
      <c r="F8" s="1247">
        <v>-1</v>
      </c>
      <c r="G8" s="1247">
        <v>-38</v>
      </c>
      <c r="H8" s="1247">
        <v>-22</v>
      </c>
      <c r="I8" s="1247">
        <v>-37</v>
      </c>
      <c r="J8" s="1247">
        <v>-16</v>
      </c>
      <c r="K8" s="1026"/>
      <c r="L8" s="366"/>
      <c r="M8" s="366"/>
      <c r="N8" s="366"/>
      <c r="O8" s="735"/>
      <c r="P8" s="735"/>
      <c r="Q8" s="1236"/>
    </row>
    <row r="9" spans="2:17" ht="13.5" customHeight="1" x14ac:dyDescent="0.2">
      <c r="B9" s="2245" t="s">
        <v>766</v>
      </c>
      <c r="C9" s="1246"/>
      <c r="D9" s="1261">
        <v>-49</v>
      </c>
      <c r="E9" s="1246">
        <v>-3</v>
      </c>
      <c r="F9" s="1246">
        <v>-9</v>
      </c>
      <c r="G9" s="1246">
        <v>-5</v>
      </c>
      <c r="H9" s="1246">
        <v>-61</v>
      </c>
      <c r="I9" s="1246">
        <v>33</v>
      </c>
      <c r="J9" s="1246">
        <v>51</v>
      </c>
      <c r="K9" s="1026"/>
      <c r="L9" s="366"/>
      <c r="M9" s="366"/>
      <c r="N9" s="366"/>
      <c r="O9" s="734"/>
      <c r="P9" s="734"/>
      <c r="Q9" s="733"/>
    </row>
    <row r="10" spans="2:17" ht="13.5" customHeight="1" x14ac:dyDescent="0.2">
      <c r="B10" s="989" t="s">
        <v>767</v>
      </c>
      <c r="C10" s="886"/>
      <c r="D10" s="1259">
        <v>-84</v>
      </c>
      <c r="E10" s="886">
        <v>11</v>
      </c>
      <c r="F10" s="886">
        <v>-10</v>
      </c>
      <c r="G10" s="886">
        <v>-43</v>
      </c>
      <c r="H10" s="886">
        <v>-83</v>
      </c>
      <c r="I10" s="886">
        <v>-4</v>
      </c>
      <c r="J10" s="886">
        <v>35</v>
      </c>
      <c r="K10" s="1026"/>
      <c r="L10" s="366"/>
      <c r="M10" s="366"/>
      <c r="N10" s="366"/>
      <c r="O10" s="732"/>
      <c r="P10" s="732"/>
      <c r="Q10" s="731"/>
    </row>
    <row r="11" spans="2:17" ht="13.5" customHeight="1" x14ac:dyDescent="0.2">
      <c r="B11" s="2245"/>
      <c r="C11" s="1256"/>
      <c r="D11" s="1260"/>
      <c r="E11" s="1256"/>
      <c r="F11" s="1256"/>
      <c r="G11" s="1256"/>
      <c r="H11" s="1256"/>
      <c r="I11" s="1256"/>
      <c r="J11" s="1256"/>
      <c r="K11" s="1026"/>
      <c r="L11" s="365"/>
      <c r="M11" s="365"/>
      <c r="N11" s="363"/>
      <c r="O11" s="713"/>
      <c r="P11" s="713"/>
      <c r="Q11" s="729"/>
    </row>
    <row r="12" spans="2:17" ht="13.5" customHeight="1" x14ac:dyDescent="0.2">
      <c r="B12" s="990" t="s">
        <v>768</v>
      </c>
      <c r="C12" s="887"/>
      <c r="D12" s="1259"/>
      <c r="E12" s="887"/>
      <c r="F12" s="887"/>
      <c r="G12" s="887"/>
      <c r="H12" s="887"/>
      <c r="I12" s="887"/>
      <c r="J12" s="887"/>
      <c r="K12" s="1026"/>
      <c r="L12" s="364"/>
      <c r="M12" s="364"/>
      <c r="N12" s="730"/>
      <c r="O12" s="713"/>
      <c r="P12" s="713"/>
      <c r="Q12" s="729"/>
    </row>
    <row r="13" spans="2:17" ht="13.5" customHeight="1" x14ac:dyDescent="0.2">
      <c r="B13" s="2611" t="s">
        <v>769</v>
      </c>
      <c r="C13" s="2612"/>
      <c r="D13" s="2543">
        <v>-40</v>
      </c>
      <c r="E13" s="1256">
        <v>8</v>
      </c>
      <c r="F13" s="1256">
        <v>-7</v>
      </c>
      <c r="G13" s="1256">
        <v>20</v>
      </c>
      <c r="H13" s="1256">
        <v>-39</v>
      </c>
      <c r="I13" s="1256">
        <v>-47</v>
      </c>
      <c r="J13" s="1256">
        <v>-45</v>
      </c>
      <c r="K13" s="1026"/>
      <c r="L13" s="364"/>
      <c r="M13" s="364"/>
      <c r="N13" s="730"/>
      <c r="O13" s="713"/>
      <c r="P13" s="713"/>
      <c r="Q13" s="729"/>
    </row>
    <row r="14" spans="2:17" ht="13.5" customHeight="1" x14ac:dyDescent="0.2">
      <c r="B14" s="2245" t="s">
        <v>770</v>
      </c>
      <c r="C14" s="1256"/>
      <c r="D14" s="1260">
        <v>-75</v>
      </c>
      <c r="E14" s="1256">
        <v>-144</v>
      </c>
      <c r="F14" s="1256">
        <v>-85</v>
      </c>
      <c r="G14" s="1256">
        <v>-115</v>
      </c>
      <c r="H14" s="1256">
        <v>-304</v>
      </c>
      <c r="I14" s="1256">
        <v>-350</v>
      </c>
      <c r="J14" s="1256">
        <v>-479</v>
      </c>
      <c r="K14" s="1026"/>
      <c r="L14" s="1235"/>
      <c r="M14" s="1235"/>
      <c r="N14" s="1234"/>
      <c r="O14" s="713"/>
      <c r="P14" s="713"/>
      <c r="Q14" s="729"/>
    </row>
    <row r="15" spans="2:17" ht="13.5" customHeight="1" x14ac:dyDescent="0.2">
      <c r="B15" s="2611" t="s">
        <v>771</v>
      </c>
      <c r="C15" s="2612"/>
      <c r="D15" s="2543">
        <v>49</v>
      </c>
      <c r="E15" s="1246">
        <v>108</v>
      </c>
      <c r="F15" s="1246">
        <v>66</v>
      </c>
      <c r="G15" s="1246">
        <v>50</v>
      </c>
      <c r="H15" s="1246">
        <v>223</v>
      </c>
      <c r="I15" s="1246">
        <v>212</v>
      </c>
      <c r="J15" s="1246">
        <v>293</v>
      </c>
      <c r="K15" s="1026"/>
      <c r="L15" s="353"/>
      <c r="M15" s="353"/>
      <c r="N15" s="1234"/>
      <c r="O15" s="713"/>
      <c r="P15" s="713"/>
      <c r="Q15" s="729"/>
    </row>
    <row r="16" spans="2:17" ht="17.25" customHeight="1" x14ac:dyDescent="0.2">
      <c r="B16" s="2245" t="s">
        <v>772</v>
      </c>
      <c r="C16" s="1246"/>
      <c r="D16" s="1261">
        <v>8</v>
      </c>
      <c r="E16" s="1246">
        <v>7</v>
      </c>
      <c r="F16" s="1246">
        <v>7</v>
      </c>
      <c r="G16" s="1246">
        <v>8</v>
      </c>
      <c r="H16" s="1246">
        <v>22</v>
      </c>
      <c r="I16" s="1246">
        <v>31</v>
      </c>
      <c r="J16" s="1246">
        <v>44</v>
      </c>
      <c r="K16" s="1026"/>
      <c r="L16" s="362"/>
      <c r="M16" s="362"/>
      <c r="N16" s="363"/>
      <c r="O16" s="712"/>
      <c r="P16" s="712"/>
      <c r="Q16" s="727"/>
    </row>
    <row r="17" spans="2:17" ht="17.25" customHeight="1" x14ac:dyDescent="0.2">
      <c r="B17" s="2245" t="s">
        <v>1279</v>
      </c>
      <c r="C17" s="1246"/>
      <c r="D17" s="1261">
        <v>-12</v>
      </c>
      <c r="E17" s="1246">
        <v>2</v>
      </c>
      <c r="F17" s="1246">
        <v>14</v>
      </c>
      <c r="G17" s="1246" t="s">
        <v>87</v>
      </c>
      <c r="H17" s="1246">
        <v>4</v>
      </c>
      <c r="I17" s="1246" t="s">
        <v>87</v>
      </c>
      <c r="J17" s="1246"/>
      <c r="K17" s="1026"/>
      <c r="L17" s="362"/>
      <c r="M17" s="362"/>
      <c r="N17" s="363"/>
      <c r="O17" s="712"/>
      <c r="P17" s="712"/>
      <c r="Q17" s="727"/>
    </row>
    <row r="18" spans="2:17" ht="13.5" customHeight="1" x14ac:dyDescent="0.2">
      <c r="B18" s="2245" t="s">
        <v>773</v>
      </c>
      <c r="C18" s="1256"/>
      <c r="D18" s="1260">
        <v>-222</v>
      </c>
      <c r="E18" s="1256">
        <v>-119</v>
      </c>
      <c r="F18" s="1256">
        <v>-80</v>
      </c>
      <c r="G18" s="1256">
        <v>-158</v>
      </c>
      <c r="H18" s="1256">
        <v>-421</v>
      </c>
      <c r="I18" s="1256">
        <v>-404</v>
      </c>
      <c r="J18" s="1256">
        <v>-554</v>
      </c>
      <c r="K18" s="1026"/>
      <c r="L18" s="362"/>
      <c r="M18" s="362"/>
      <c r="N18" s="728"/>
      <c r="O18" s="713"/>
      <c r="P18" s="713"/>
      <c r="Q18" s="706"/>
    </row>
    <row r="19" spans="2:17" ht="13.5" customHeight="1" x14ac:dyDescent="0.2">
      <c r="B19" s="2245" t="s">
        <v>774</v>
      </c>
      <c r="C19" s="1256"/>
      <c r="D19" s="1260">
        <v>45</v>
      </c>
      <c r="E19" s="1256">
        <v>66</v>
      </c>
      <c r="F19" s="1256">
        <v>53</v>
      </c>
      <c r="G19" s="1256">
        <v>194</v>
      </c>
      <c r="H19" s="1256">
        <v>164</v>
      </c>
      <c r="I19" s="1256">
        <v>419</v>
      </c>
      <c r="J19" s="1256">
        <v>533</v>
      </c>
      <c r="K19" s="1026"/>
      <c r="L19" s="362"/>
      <c r="M19" s="362"/>
      <c r="N19" s="728"/>
      <c r="O19" s="713"/>
      <c r="P19" s="713"/>
      <c r="Q19" s="706"/>
    </row>
    <row r="20" spans="2:17" ht="13.5" customHeight="1" x14ac:dyDescent="0.2">
      <c r="B20" s="989" t="s">
        <v>775</v>
      </c>
      <c r="C20" s="886"/>
      <c r="D20" s="1259">
        <v>-247</v>
      </c>
      <c r="E20" s="886">
        <v>-72</v>
      </c>
      <c r="F20" s="886">
        <v>-32</v>
      </c>
      <c r="G20" s="886">
        <v>-1</v>
      </c>
      <c r="H20" s="886">
        <v>-351</v>
      </c>
      <c r="I20" s="886">
        <v>-139</v>
      </c>
      <c r="J20" s="886">
        <v>-208</v>
      </c>
      <c r="K20" s="1026"/>
      <c r="L20" s="1225"/>
      <c r="M20" s="1225"/>
      <c r="O20" s="714"/>
      <c r="P20" s="714"/>
      <c r="Q20" s="706"/>
    </row>
    <row r="21" spans="2:17" ht="13.5" customHeight="1" x14ac:dyDescent="0.2">
      <c r="B21" s="989"/>
      <c r="C21" s="989" t="s">
        <v>85</v>
      </c>
      <c r="D21" s="1258"/>
      <c r="E21" s="989"/>
      <c r="F21" s="989" t="s">
        <v>85</v>
      </c>
      <c r="G21" s="989" t="s">
        <v>85</v>
      </c>
      <c r="H21" s="989" t="s">
        <v>85</v>
      </c>
      <c r="I21" s="989" t="s">
        <v>85</v>
      </c>
      <c r="J21" s="989"/>
      <c r="K21" s="1026"/>
      <c r="L21" s="1225"/>
      <c r="M21" s="1225"/>
      <c r="O21" s="712"/>
      <c r="P21" s="712"/>
      <c r="Q21" s="707"/>
    </row>
    <row r="22" spans="2:17" ht="13.5" customHeight="1" x14ac:dyDescent="0.2">
      <c r="B22" s="991" t="s">
        <v>110</v>
      </c>
      <c r="C22" s="888"/>
      <c r="D22" s="1257">
        <v>-331</v>
      </c>
      <c r="E22" s="888">
        <v>-61</v>
      </c>
      <c r="F22" s="888">
        <v>-42</v>
      </c>
      <c r="G22" s="888">
        <v>-44</v>
      </c>
      <c r="H22" s="888">
        <v>-434</v>
      </c>
      <c r="I22" s="888">
        <v>-143</v>
      </c>
      <c r="J22" s="888">
        <v>-173</v>
      </c>
      <c r="K22" s="1026"/>
      <c r="L22" s="361"/>
      <c r="M22" s="361"/>
      <c r="O22" s="713"/>
      <c r="P22" s="713"/>
      <c r="Q22" s="706"/>
    </row>
    <row r="23" spans="2:17" ht="13.5" customHeight="1" x14ac:dyDescent="0.2">
      <c r="B23" s="2613" t="s">
        <v>782</v>
      </c>
      <c r="C23" s="2613" t="s">
        <v>85</v>
      </c>
      <c r="D23" s="2613"/>
      <c r="E23" s="2613"/>
      <c r="F23" s="2613"/>
      <c r="G23" s="2613" t="s">
        <v>85</v>
      </c>
      <c r="H23" s="2613" t="s">
        <v>85</v>
      </c>
      <c r="I23" s="2613" t="s">
        <v>85</v>
      </c>
      <c r="J23" s="970"/>
      <c r="K23" s="1227"/>
      <c r="L23" s="1227"/>
      <c r="N23" s="712"/>
      <c r="O23" s="712"/>
      <c r="P23" s="727"/>
    </row>
    <row r="24" spans="2:17" ht="13.5" customHeight="1" x14ac:dyDescent="0.2">
      <c r="B24" s="2245"/>
      <c r="C24" s="1256"/>
      <c r="D24" s="1256"/>
      <c r="E24" s="1256"/>
      <c r="F24" s="1256"/>
      <c r="G24" s="1256"/>
      <c r="H24" s="1256"/>
      <c r="I24" s="1256"/>
      <c r="J24" s="970"/>
      <c r="K24" s="1227"/>
      <c r="L24" s="1227"/>
      <c r="N24" s="711"/>
      <c r="O24" s="711"/>
      <c r="P24" s="706"/>
    </row>
    <row r="25" spans="2:17" ht="13.5" customHeight="1" x14ac:dyDescent="0.2">
      <c r="B25" s="889" t="s">
        <v>311</v>
      </c>
      <c r="C25" s="1256"/>
      <c r="D25" s="1256"/>
      <c r="E25" s="1256"/>
      <c r="F25" s="1256"/>
      <c r="G25" s="1256"/>
      <c r="H25" s="1256"/>
      <c r="I25" s="1256"/>
      <c r="J25" s="970"/>
      <c r="K25" s="1233"/>
      <c r="L25" s="1227"/>
      <c r="N25" s="710"/>
      <c r="O25" s="710"/>
      <c r="P25" s="726"/>
    </row>
    <row r="26" spans="2:17" ht="13.5" customHeight="1" x14ac:dyDescent="0.2">
      <c r="B26" s="890"/>
      <c r="C26" s="890"/>
      <c r="D26" s="1255" t="s">
        <v>308</v>
      </c>
      <c r="E26" s="891" t="s">
        <v>288</v>
      </c>
      <c r="F26" s="891" t="s">
        <v>287</v>
      </c>
      <c r="G26" s="891" t="s">
        <v>308</v>
      </c>
      <c r="H26" s="891" t="s">
        <v>1583</v>
      </c>
      <c r="I26" s="891" t="s">
        <v>1583</v>
      </c>
      <c r="J26" s="891" t="s">
        <v>779</v>
      </c>
      <c r="K26" s="970"/>
      <c r="L26" s="1227"/>
      <c r="M26" s="1227"/>
      <c r="O26" s="708"/>
      <c r="P26" s="708"/>
      <c r="Q26" s="706"/>
    </row>
    <row r="27" spans="2:17" ht="13.5" customHeight="1" x14ac:dyDescent="0.2">
      <c r="B27" s="892"/>
      <c r="C27" s="893"/>
      <c r="D27" s="1254" t="s">
        <v>993</v>
      </c>
      <c r="E27" s="894" t="s">
        <v>993</v>
      </c>
      <c r="F27" s="894" t="s">
        <v>993</v>
      </c>
      <c r="G27" s="894" t="s">
        <v>912</v>
      </c>
      <c r="H27" s="894" t="s">
        <v>993</v>
      </c>
      <c r="I27" s="894" t="s">
        <v>912</v>
      </c>
      <c r="J27" s="894" t="s">
        <v>780</v>
      </c>
      <c r="K27" s="970"/>
      <c r="L27" s="353"/>
      <c r="M27" s="353"/>
      <c r="O27" s="708"/>
      <c r="P27" s="708"/>
      <c r="Q27" s="706"/>
    </row>
    <row r="28" spans="2:17" ht="13.5" customHeight="1" x14ac:dyDescent="0.2">
      <c r="B28" s="1245" t="s">
        <v>781</v>
      </c>
      <c r="C28" s="1244"/>
      <c r="D28" s="1253" t="s">
        <v>1604</v>
      </c>
      <c r="E28" s="1244">
        <v>10</v>
      </c>
      <c r="F28" s="1244">
        <v>7</v>
      </c>
      <c r="G28" s="1244">
        <v>8</v>
      </c>
      <c r="H28" s="1244">
        <v>23</v>
      </c>
      <c r="I28" s="1244">
        <v>8</v>
      </c>
      <c r="J28" s="1244">
        <v>7</v>
      </c>
      <c r="K28" s="970"/>
      <c r="L28" s="1227"/>
      <c r="M28" s="1227"/>
      <c r="O28" s="708"/>
      <c r="P28" s="708"/>
      <c r="Q28" s="706"/>
    </row>
    <row r="29" spans="2:17" ht="13.5" customHeight="1" x14ac:dyDescent="0.2">
      <c r="B29" s="1249" t="s">
        <v>776</v>
      </c>
      <c r="C29" s="1243"/>
      <c r="D29" s="1252">
        <v>6</v>
      </c>
      <c r="E29" s="1243">
        <v>-2</v>
      </c>
      <c r="F29" s="1243">
        <v>0</v>
      </c>
      <c r="G29" s="1243">
        <v>7</v>
      </c>
      <c r="H29" s="1243">
        <v>1</v>
      </c>
      <c r="I29" s="1243">
        <v>2</v>
      </c>
      <c r="J29" s="1243">
        <v>1</v>
      </c>
      <c r="K29" s="970"/>
      <c r="L29" s="1227"/>
      <c r="M29" s="1227"/>
      <c r="O29" s="703"/>
      <c r="P29" s="703"/>
      <c r="Q29" s="707"/>
    </row>
    <row r="30" spans="2:17" ht="17.25" customHeight="1" x14ac:dyDescent="0.2">
      <c r="B30" s="1249" t="s">
        <v>777</v>
      </c>
      <c r="C30" s="1243"/>
      <c r="D30" s="1252">
        <v>8</v>
      </c>
      <c r="E30" s="1243">
        <v>0</v>
      </c>
      <c r="F30" s="1243">
        <v>2</v>
      </c>
      <c r="G30" s="1243">
        <v>1</v>
      </c>
      <c r="H30" s="1243">
        <v>3</v>
      </c>
      <c r="I30" s="1243">
        <v>-2</v>
      </c>
      <c r="J30" s="1243">
        <v>-2</v>
      </c>
      <c r="K30" s="970"/>
      <c r="L30" s="1225"/>
      <c r="M30" s="1225"/>
      <c r="O30" s="705"/>
      <c r="P30" s="705"/>
      <c r="Q30" s="706"/>
    </row>
    <row r="31" spans="2:17" ht="13.5" customHeight="1" x14ac:dyDescent="0.2">
      <c r="B31" s="1251" t="s">
        <v>778</v>
      </c>
      <c r="C31" s="1242"/>
      <c r="D31" s="1250">
        <v>41</v>
      </c>
      <c r="E31" s="1242">
        <v>12</v>
      </c>
      <c r="F31" s="1242">
        <v>5</v>
      </c>
      <c r="G31" s="1242">
        <v>0</v>
      </c>
      <c r="H31" s="1242">
        <v>19</v>
      </c>
      <c r="I31" s="1242">
        <v>8</v>
      </c>
      <c r="J31" s="1242">
        <v>8</v>
      </c>
      <c r="K31" s="970"/>
      <c r="L31" s="1225"/>
      <c r="M31" s="1225"/>
      <c r="O31" s="705"/>
      <c r="P31" s="705"/>
      <c r="Q31" s="706"/>
    </row>
    <row r="32" spans="2:17" ht="13.5" customHeight="1" x14ac:dyDescent="0.2">
      <c r="B32" s="2510" t="s">
        <v>1605</v>
      </c>
      <c r="C32" s="1747"/>
      <c r="D32" s="1423"/>
      <c r="E32" s="1423"/>
      <c r="F32" s="1423"/>
      <c r="G32" s="1423"/>
      <c r="H32" s="881"/>
      <c r="I32" s="881"/>
      <c r="J32" s="881"/>
      <c r="K32" s="1226"/>
      <c r="L32" s="1225"/>
      <c r="N32" s="713"/>
      <c r="O32" s="713"/>
      <c r="P32" s="706"/>
    </row>
    <row r="33" spans="2:16" ht="13.5" customHeight="1" x14ac:dyDescent="0.2">
      <c r="B33" s="2510" t="s">
        <v>1602</v>
      </c>
      <c r="C33" s="196"/>
      <c r="D33" s="1423"/>
      <c r="E33" s="1423"/>
      <c r="F33" s="1423"/>
      <c r="G33" s="1423"/>
      <c r="H33" s="863"/>
      <c r="I33" s="863"/>
      <c r="J33" s="864"/>
      <c r="K33" s="1225"/>
      <c r="L33" s="1225"/>
      <c r="N33" s="712"/>
      <c r="O33" s="712"/>
      <c r="P33" s="707"/>
    </row>
    <row r="34" spans="2:16" ht="13.5" customHeight="1" x14ac:dyDescent="0.2">
      <c r="B34" s="2510" t="s">
        <v>1603</v>
      </c>
      <c r="C34" s="1747"/>
      <c r="D34" s="1423"/>
      <c r="E34" s="1423"/>
      <c r="F34" s="1423"/>
      <c r="G34" s="1423"/>
      <c r="H34" s="864"/>
      <c r="I34" s="864"/>
      <c r="J34" s="864"/>
      <c r="K34" s="1225"/>
      <c r="L34" s="1225"/>
      <c r="N34" s="711"/>
      <c r="O34" s="711"/>
      <c r="P34" s="706"/>
    </row>
    <row r="35" spans="2:16" ht="13.5" customHeight="1" x14ac:dyDescent="0.2">
      <c r="B35" s="869"/>
      <c r="C35" s="872"/>
      <c r="D35" s="872"/>
      <c r="E35" s="872"/>
      <c r="F35" s="872"/>
      <c r="G35" s="872"/>
      <c r="H35" s="872"/>
      <c r="I35" s="872"/>
      <c r="J35" s="866"/>
      <c r="K35" s="1225"/>
      <c r="L35" s="1225"/>
      <c r="N35" s="710"/>
      <c r="O35" s="710"/>
      <c r="P35" s="709"/>
    </row>
    <row r="36" spans="2:16" ht="17.25" customHeight="1" x14ac:dyDescent="0.2">
      <c r="B36" s="870"/>
      <c r="C36" s="871"/>
      <c r="D36" s="871"/>
      <c r="E36" s="871"/>
      <c r="F36" s="871"/>
      <c r="G36" s="871"/>
      <c r="H36" s="871"/>
      <c r="I36" s="871"/>
      <c r="J36" s="871"/>
      <c r="K36" s="1225"/>
      <c r="L36" s="1225"/>
      <c r="N36" s="708"/>
      <c r="O36" s="708"/>
      <c r="P36" s="706"/>
    </row>
    <row r="37" spans="2:16" ht="13.5" customHeight="1" x14ac:dyDescent="0.2">
      <c r="B37" s="874"/>
      <c r="C37" s="875"/>
      <c r="D37" s="875"/>
      <c r="E37" s="875"/>
      <c r="F37" s="875"/>
      <c r="G37" s="875"/>
      <c r="H37" s="875"/>
      <c r="I37" s="875"/>
      <c r="J37" s="876"/>
      <c r="K37" s="1225"/>
      <c r="L37" s="1225"/>
      <c r="N37" s="708"/>
      <c r="O37" s="708"/>
      <c r="P37" s="706"/>
    </row>
    <row r="38" spans="2:16" ht="13.5" customHeight="1" x14ac:dyDescent="0.2">
      <c r="B38" s="878"/>
      <c r="C38" s="873"/>
      <c r="D38" s="873"/>
      <c r="E38" s="873"/>
      <c r="F38" s="873"/>
      <c r="G38" s="873"/>
      <c r="H38" s="873"/>
      <c r="I38" s="873"/>
      <c r="J38" s="873"/>
      <c r="K38" s="1225"/>
      <c r="L38" s="1225"/>
      <c r="N38" s="708"/>
      <c r="O38" s="708"/>
      <c r="P38" s="706"/>
    </row>
    <row r="39" spans="2:16" ht="13.5" customHeight="1" x14ac:dyDescent="0.2">
      <c r="B39" s="865"/>
      <c r="C39" s="867"/>
      <c r="D39" s="867"/>
      <c r="E39" s="867"/>
      <c r="F39" s="867"/>
      <c r="G39" s="867"/>
      <c r="H39" s="867"/>
      <c r="I39" s="867"/>
      <c r="J39" s="867"/>
      <c r="K39" s="1225"/>
      <c r="L39" s="1225"/>
      <c r="N39" s="703"/>
      <c r="O39" s="703"/>
      <c r="P39" s="707"/>
    </row>
    <row r="40" spans="2:16" ht="13.5" customHeight="1" x14ac:dyDescent="0.2">
      <c r="B40" s="868"/>
      <c r="C40" s="863"/>
      <c r="D40" s="863"/>
      <c r="E40" s="863"/>
      <c r="F40" s="863"/>
      <c r="G40" s="863"/>
      <c r="H40" s="863"/>
      <c r="I40" s="863"/>
      <c r="J40" s="863"/>
      <c r="K40" s="1225"/>
      <c r="L40" s="1225"/>
      <c r="N40" s="705"/>
      <c r="O40" s="705"/>
      <c r="P40" s="706"/>
    </row>
    <row r="41" spans="2:16" ht="13.5" customHeight="1" x14ac:dyDescent="0.2">
      <c r="B41" s="868"/>
      <c r="C41" s="863"/>
      <c r="D41" s="863"/>
      <c r="E41" s="863"/>
      <c r="F41" s="863"/>
      <c r="G41" s="863"/>
      <c r="H41" s="863"/>
      <c r="I41" s="863"/>
      <c r="J41" s="863"/>
      <c r="K41" s="1225"/>
      <c r="L41" s="1225"/>
      <c r="N41" s="705"/>
      <c r="O41" s="705"/>
      <c r="P41" s="706"/>
    </row>
    <row r="42" spans="2:16" ht="13.5" customHeight="1" x14ac:dyDescent="0.2">
      <c r="B42" s="865"/>
      <c r="C42" s="867"/>
      <c r="D42" s="867"/>
      <c r="E42" s="867"/>
      <c r="F42" s="867"/>
      <c r="G42" s="867"/>
      <c r="H42" s="867"/>
      <c r="I42" s="867"/>
      <c r="J42" s="867"/>
      <c r="K42" s="1225"/>
      <c r="L42" s="1225"/>
      <c r="N42" s="705"/>
      <c r="O42" s="705"/>
      <c r="P42" s="706"/>
    </row>
    <row r="43" spans="2:16" ht="13.5" customHeight="1" x14ac:dyDescent="0.2">
      <c r="B43" s="868"/>
      <c r="C43" s="863"/>
      <c r="D43" s="863"/>
      <c r="E43" s="863"/>
      <c r="F43" s="863"/>
      <c r="G43" s="863"/>
      <c r="H43" s="863"/>
      <c r="I43" s="863"/>
      <c r="J43" s="864"/>
      <c r="K43" s="1225"/>
      <c r="L43" s="1225"/>
      <c r="N43" s="703"/>
      <c r="O43" s="702"/>
      <c r="P43" s="707"/>
    </row>
    <row r="44" spans="2:16" ht="13.5" customHeight="1" x14ac:dyDescent="0.2">
      <c r="B44" s="868"/>
      <c r="C44" s="863"/>
      <c r="D44" s="863"/>
      <c r="E44" s="863"/>
      <c r="F44" s="863"/>
      <c r="G44" s="863"/>
      <c r="H44" s="863"/>
      <c r="I44" s="863"/>
      <c r="J44" s="864"/>
      <c r="K44" s="1225"/>
      <c r="L44" s="1225"/>
      <c r="N44" s="705"/>
      <c r="O44" s="705"/>
      <c r="P44" s="706"/>
    </row>
    <row r="45" spans="2:16" ht="13.5" customHeight="1" x14ac:dyDescent="0.2">
      <c r="B45" s="868"/>
      <c r="C45" s="863"/>
      <c r="D45" s="863"/>
      <c r="E45" s="863"/>
      <c r="F45" s="863"/>
      <c r="G45" s="863"/>
      <c r="H45" s="863"/>
      <c r="I45" s="863"/>
      <c r="J45" s="864"/>
      <c r="K45" s="1225"/>
      <c r="L45" s="1225"/>
      <c r="M45" s="1217"/>
      <c r="N45" s="705"/>
      <c r="O45" s="705"/>
      <c r="P45" s="704"/>
    </row>
    <row r="46" spans="2:16" ht="13.5" customHeight="1" x14ac:dyDescent="0.2">
      <c r="B46" s="868"/>
      <c r="C46" s="863"/>
      <c r="D46" s="863"/>
      <c r="E46" s="863"/>
      <c r="F46" s="863"/>
      <c r="G46" s="863"/>
      <c r="H46" s="863"/>
      <c r="I46" s="863"/>
      <c r="J46" s="864"/>
      <c r="K46" s="1217"/>
      <c r="L46" s="1217"/>
      <c r="M46" s="1217"/>
      <c r="N46" s="703"/>
      <c r="O46" s="702"/>
      <c r="P46" s="701"/>
    </row>
    <row r="47" spans="2:16" ht="13.5" customHeight="1" x14ac:dyDescent="0.2">
      <c r="B47" s="877"/>
      <c r="C47" s="864"/>
      <c r="D47" s="864"/>
      <c r="E47" s="864"/>
      <c r="F47" s="864"/>
      <c r="G47" s="864"/>
      <c r="H47" s="864"/>
      <c r="I47" s="864"/>
      <c r="J47" s="864"/>
      <c r="K47" s="1217"/>
      <c r="L47" s="1217"/>
      <c r="M47" s="1217"/>
      <c r="N47" s="700"/>
      <c r="O47" s="700"/>
      <c r="P47" s="700"/>
    </row>
    <row r="48" spans="2:16" ht="13.5" customHeight="1" x14ac:dyDescent="0.2">
      <c r="B48" s="869"/>
      <c r="C48" s="879"/>
      <c r="D48" s="879"/>
      <c r="E48" s="879"/>
      <c r="F48" s="879"/>
      <c r="G48" s="879"/>
      <c r="H48" s="872"/>
      <c r="I48" s="872"/>
      <c r="J48" s="866"/>
      <c r="K48" s="1217"/>
      <c r="L48" s="1217"/>
      <c r="M48" s="1217"/>
      <c r="N48" s="699"/>
      <c r="O48" s="699"/>
      <c r="P48" s="699"/>
    </row>
    <row r="49" spans="2:16" ht="17.25" customHeight="1" x14ac:dyDescent="0.2">
      <c r="K49" s="1218"/>
      <c r="L49" s="1217"/>
      <c r="M49" s="1217"/>
      <c r="N49" s="1217"/>
      <c r="O49" s="1217"/>
      <c r="P49" s="1217"/>
    </row>
    <row r="50" spans="2:16" ht="20.100000000000001" customHeight="1" x14ac:dyDescent="0.2">
      <c r="K50" s="1217"/>
      <c r="L50" s="1217"/>
      <c r="M50" s="1217"/>
    </row>
    <row r="51" spans="2:16" ht="20.100000000000001" customHeight="1" x14ac:dyDescent="0.2">
      <c r="B51" s="1217"/>
      <c r="C51" s="1217"/>
      <c r="D51" s="1217"/>
      <c r="E51" s="1217"/>
      <c r="F51" s="343"/>
      <c r="G51" s="343"/>
      <c r="H51" s="343"/>
      <c r="I51" s="343"/>
      <c r="J51" s="1217"/>
      <c r="K51" s="1217"/>
      <c r="L51" s="1217"/>
      <c r="M51" s="1217"/>
    </row>
    <row r="52" spans="2:16" ht="20.100000000000001" customHeight="1" x14ac:dyDescent="0.2">
      <c r="B52" s="1217"/>
      <c r="C52" s="1217"/>
      <c r="D52" s="1217"/>
      <c r="E52" s="1217"/>
      <c r="F52" s="343"/>
      <c r="G52" s="343"/>
      <c r="H52" s="343"/>
      <c r="I52" s="343"/>
      <c r="J52" s="1217"/>
      <c r="K52" s="1217"/>
      <c r="L52" s="1217"/>
      <c r="M52" s="1217"/>
    </row>
    <row r="53" spans="2:16" ht="20.100000000000001" customHeight="1" x14ac:dyDescent="0.2">
      <c r="H53" s="343"/>
      <c r="I53" s="343"/>
      <c r="J53" s="1217"/>
      <c r="K53" s="1217"/>
      <c r="L53" s="1217"/>
      <c r="M53" s="1217"/>
    </row>
    <row r="54" spans="2:16" ht="20.100000000000001" customHeight="1" x14ac:dyDescent="0.2"/>
    <row r="55" spans="2:16" ht="20.100000000000001" customHeight="1" x14ac:dyDescent="0.2"/>
    <row r="56" spans="2:16" ht="20.100000000000001" customHeight="1" x14ac:dyDescent="0.2"/>
    <row r="57" spans="2:16" ht="20.100000000000001" customHeight="1" x14ac:dyDescent="0.2"/>
    <row r="58" spans="2:16" ht="20.100000000000001" customHeight="1" x14ac:dyDescent="0.2"/>
    <row r="59" spans="2:16" ht="20.100000000000001" customHeight="1" x14ac:dyDescent="0.2"/>
    <row r="60" spans="2:16" ht="20.100000000000001" customHeight="1" x14ac:dyDescent="0.2"/>
    <row r="61" spans="2:16" ht="20.100000000000001" customHeight="1" x14ac:dyDescent="0.2"/>
    <row r="62" spans="2:16" ht="20.100000000000001" customHeight="1" x14ac:dyDescent="0.2"/>
    <row r="63" spans="2:16" ht="20.100000000000001" customHeight="1" x14ac:dyDescent="0.2"/>
    <row r="64" spans="2:16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</sheetData>
  <mergeCells count="3">
    <mergeCell ref="B13:C13"/>
    <mergeCell ref="B15:C15"/>
    <mergeCell ref="B23:I23"/>
  </mergeCells>
  <printOptions horizontalCentered="1"/>
  <pageMargins left="7.575757575757576E-3" right="0.7" top="0.75" bottom="0.75" header="0.3" footer="0.3"/>
  <pageSetup paperSize="9" scale="80" orientation="portrait" r:id="rId1"/>
  <headerFooter>
    <oddFooter>&amp;C&amp;"Calibri,Regular"&amp;7&amp;K000000Fact book - Q3  2019</oddFooter>
  </headerFooter>
  <ignoredErrors>
    <ignoredError sqref="B6:J7 B35:J295 D27:J27 H32:J3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8871-6573-42D8-AEB7-2410CABE7FD3}">
  <sheetPr codeName="Sheet10">
    <tabColor theme="5"/>
  </sheetPr>
  <dimension ref="F3"/>
  <sheetViews>
    <sheetView view="pageBreakPreview" topLeftCell="A43" zoomScaleNormal="100" zoomScaleSheetLayoutView="100" zoomScalePageLayoutView="85" workbookViewId="0">
      <selection activeCell="R18" sqref="R18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6F68-51A5-4227-80BE-DFB2DCBA6FF6}">
  <sheetPr codeName="Sheet12">
    <tabColor theme="7" tint="0.59999389629810485"/>
  </sheetPr>
  <dimension ref="A1:M88"/>
  <sheetViews>
    <sheetView view="pageBreakPreview" topLeftCell="A57" zoomScaleNormal="100" zoomScaleSheetLayoutView="100" workbookViewId="0">
      <selection activeCell="H57" sqref="H57"/>
    </sheetView>
  </sheetViews>
  <sheetFormatPr defaultColWidth="9.140625" defaultRowHeight="8.25" x14ac:dyDescent="0.15"/>
  <cols>
    <col min="1" max="1" width="24.140625" style="2181" customWidth="1"/>
    <col min="2" max="6" width="7.140625" style="2181" customWidth="1"/>
    <col min="7" max="9" width="7.140625" style="2182" customWidth="1"/>
    <col min="10" max="10" width="7.140625" style="2181" customWidth="1"/>
    <col min="11" max="11" width="8.5703125" style="2181" customWidth="1"/>
    <col min="12" max="12" width="7.7109375" style="2181" customWidth="1"/>
    <col min="13" max="13" width="9.7109375" style="2181" customWidth="1"/>
    <col min="14" max="16384" width="9.140625" style="2181"/>
  </cols>
  <sheetData>
    <row r="1" spans="1:13" ht="13.5" customHeight="1" x14ac:dyDescent="0.2">
      <c r="A1" s="2614" t="s">
        <v>1617</v>
      </c>
      <c r="B1" s="2614" t="s">
        <v>85</v>
      </c>
      <c r="C1" s="2614" t="s">
        <v>85</v>
      </c>
      <c r="D1" s="2614" t="s">
        <v>85</v>
      </c>
      <c r="E1" s="1477"/>
      <c r="F1" s="1477"/>
      <c r="G1" s="1477"/>
      <c r="H1" s="1495"/>
      <c r="I1" s="2615" t="s">
        <v>1059</v>
      </c>
      <c r="J1" s="2616" t="s">
        <v>85</v>
      </c>
      <c r="K1" s="2617" t="s">
        <v>1122</v>
      </c>
      <c r="L1" s="2616" t="s">
        <v>85</v>
      </c>
    </row>
    <row r="2" spans="1:13" ht="13.5" customHeight="1" x14ac:dyDescent="0.15">
      <c r="A2" s="1494"/>
      <c r="B2" s="1494"/>
      <c r="C2" s="1494"/>
      <c r="D2" s="1494"/>
      <c r="E2" s="1494"/>
      <c r="F2" s="1494"/>
      <c r="G2" s="1494"/>
      <c r="H2" s="1493"/>
      <c r="I2" s="1966"/>
      <c r="J2" s="1965"/>
      <c r="K2" s="2618"/>
      <c r="L2" s="2619" t="s">
        <v>85</v>
      </c>
    </row>
    <row r="3" spans="1:13" s="2204" customFormat="1" ht="13.5" customHeight="1" thickBot="1" x14ac:dyDescent="0.3">
      <c r="A3" s="1938" t="s">
        <v>994</v>
      </c>
      <c r="B3" s="1937" t="s">
        <v>1465</v>
      </c>
      <c r="C3" s="1937" t="s">
        <v>1034</v>
      </c>
      <c r="D3" s="1937" t="s">
        <v>1033</v>
      </c>
      <c r="E3" s="1937" t="s">
        <v>1032</v>
      </c>
      <c r="F3" s="1937" t="s">
        <v>1041</v>
      </c>
      <c r="G3" s="1937" t="s">
        <v>1040</v>
      </c>
      <c r="H3" s="1492" t="s">
        <v>1039</v>
      </c>
      <c r="I3" s="1956" t="s">
        <v>1464</v>
      </c>
      <c r="J3" s="1955" t="s">
        <v>1463</v>
      </c>
      <c r="K3" s="1541" t="s">
        <v>1464</v>
      </c>
      <c r="L3" s="1955" t="s">
        <v>1463</v>
      </c>
    </row>
    <row r="4" spans="1:13" s="2204" customFormat="1" ht="13.5" customHeight="1" x14ac:dyDescent="0.25">
      <c r="A4" s="1491" t="s">
        <v>1058</v>
      </c>
      <c r="B4" s="1517">
        <v>543</v>
      </c>
      <c r="C4" s="1517">
        <v>536</v>
      </c>
      <c r="D4" s="1517">
        <v>521</v>
      </c>
      <c r="E4" s="1517">
        <v>525</v>
      </c>
      <c r="F4" s="1517">
        <v>515</v>
      </c>
      <c r="G4" s="1517">
        <v>524</v>
      </c>
      <c r="H4" s="1540">
        <v>553</v>
      </c>
      <c r="I4" s="1490" t="s">
        <v>1170</v>
      </c>
      <c r="J4" s="1489" t="s">
        <v>1461</v>
      </c>
      <c r="K4" s="1490" t="s">
        <v>1472</v>
      </c>
      <c r="L4" s="1489" t="s">
        <v>1468</v>
      </c>
      <c r="M4"/>
    </row>
    <row r="5" spans="1:13" s="2204" customFormat="1" ht="13.5" customHeight="1" x14ac:dyDescent="0.25">
      <c r="A5" s="1483" t="s">
        <v>1057</v>
      </c>
      <c r="B5" s="1482">
        <v>178</v>
      </c>
      <c r="C5" s="1482">
        <v>164</v>
      </c>
      <c r="D5" s="1482">
        <v>158</v>
      </c>
      <c r="E5" s="1482">
        <v>162</v>
      </c>
      <c r="F5" s="1482">
        <v>175</v>
      </c>
      <c r="G5" s="1482">
        <v>175</v>
      </c>
      <c r="H5" s="1485">
        <v>174</v>
      </c>
      <c r="I5" s="1950" t="s">
        <v>1162</v>
      </c>
      <c r="J5" s="1949" t="s">
        <v>1472</v>
      </c>
      <c r="K5" s="1556" t="s">
        <v>1162</v>
      </c>
      <c r="L5" s="1949" t="s">
        <v>1461</v>
      </c>
      <c r="M5"/>
    </row>
    <row r="6" spans="1:13" s="2204" customFormat="1" ht="13.5" customHeight="1" x14ac:dyDescent="0.25">
      <c r="A6" s="1483" t="s">
        <v>1056</v>
      </c>
      <c r="B6" s="1482">
        <v>45</v>
      </c>
      <c r="C6" s="1482">
        <v>32</v>
      </c>
      <c r="D6" s="1482">
        <v>72</v>
      </c>
      <c r="E6" s="1482">
        <v>37</v>
      </c>
      <c r="F6" s="1482">
        <v>28</v>
      </c>
      <c r="G6" s="1482">
        <v>14</v>
      </c>
      <c r="H6" s="1485">
        <v>88</v>
      </c>
      <c r="I6" s="1950"/>
      <c r="J6" s="1949"/>
      <c r="K6" s="1556"/>
      <c r="L6" s="1949"/>
      <c r="M6"/>
    </row>
    <row r="7" spans="1:13" s="2204" customFormat="1" ht="13.5" customHeight="1" x14ac:dyDescent="0.25">
      <c r="A7" s="1483" t="s">
        <v>1055</v>
      </c>
      <c r="B7" s="1482">
        <v>4</v>
      </c>
      <c r="C7" s="1482">
        <v>-1</v>
      </c>
      <c r="D7" s="1482" t="s">
        <v>322</v>
      </c>
      <c r="E7" s="1482">
        <v>-1</v>
      </c>
      <c r="F7" s="1482">
        <v>-1</v>
      </c>
      <c r="G7" s="1482">
        <v>1</v>
      </c>
      <c r="H7" s="1485">
        <v>7</v>
      </c>
      <c r="I7" s="1950"/>
      <c r="J7" s="1949"/>
      <c r="K7" s="1556"/>
      <c r="L7" s="1964"/>
      <c r="M7"/>
    </row>
    <row r="8" spans="1:13" s="2204" customFormat="1" ht="13.5" customHeight="1" x14ac:dyDescent="0.25">
      <c r="A8" s="1460" t="s">
        <v>1054</v>
      </c>
      <c r="B8" s="1475">
        <v>770</v>
      </c>
      <c r="C8" s="1475">
        <v>731</v>
      </c>
      <c r="D8" s="1475">
        <v>751</v>
      </c>
      <c r="E8" s="1475">
        <v>723</v>
      </c>
      <c r="F8" s="1475">
        <v>717</v>
      </c>
      <c r="G8" s="1475">
        <v>714</v>
      </c>
      <c r="H8" s="1488">
        <v>822</v>
      </c>
      <c r="I8" s="1962" t="s">
        <v>1461</v>
      </c>
      <c r="J8" s="1961" t="s">
        <v>1468</v>
      </c>
      <c r="K8" s="1968" t="s">
        <v>1175</v>
      </c>
      <c r="L8" s="1961" t="s">
        <v>1162</v>
      </c>
      <c r="M8"/>
    </row>
    <row r="9" spans="1:13" s="2204" customFormat="1" ht="13.5" customHeight="1" x14ac:dyDescent="0.25">
      <c r="A9" s="1460" t="s">
        <v>1053</v>
      </c>
      <c r="B9" s="1475">
        <v>-465</v>
      </c>
      <c r="C9" s="1475">
        <v>-437</v>
      </c>
      <c r="D9" s="1475">
        <v>-494</v>
      </c>
      <c r="E9" s="1475">
        <v>-456</v>
      </c>
      <c r="F9" s="1475">
        <v>-453</v>
      </c>
      <c r="G9" s="1475">
        <v>-445</v>
      </c>
      <c r="H9" s="1488">
        <v>-502</v>
      </c>
      <c r="I9" s="1962" t="s">
        <v>1175</v>
      </c>
      <c r="J9" s="1961" t="s">
        <v>1173</v>
      </c>
      <c r="K9" s="1968" t="s">
        <v>1468</v>
      </c>
      <c r="L9" s="1961" t="s">
        <v>1156</v>
      </c>
      <c r="M9"/>
    </row>
    <row r="10" spans="1:13" s="2204" customFormat="1" ht="13.5" customHeight="1" x14ac:dyDescent="0.25">
      <c r="A10" s="1460" t="s">
        <v>1052</v>
      </c>
      <c r="B10" s="1475">
        <v>305</v>
      </c>
      <c r="C10" s="1475">
        <v>294</v>
      </c>
      <c r="D10" s="1475">
        <v>257</v>
      </c>
      <c r="E10" s="1475">
        <v>267</v>
      </c>
      <c r="F10" s="1475">
        <v>264</v>
      </c>
      <c r="G10" s="1475">
        <v>269</v>
      </c>
      <c r="H10" s="1488">
        <v>320</v>
      </c>
      <c r="I10" s="1962" t="s">
        <v>1156</v>
      </c>
      <c r="J10" s="1961" t="s">
        <v>1473</v>
      </c>
      <c r="K10" s="1968" t="s">
        <v>1156</v>
      </c>
      <c r="L10" s="1961" t="s">
        <v>1159</v>
      </c>
      <c r="M10"/>
    </row>
    <row r="11" spans="1:13" s="2204" customFormat="1" ht="13.5" customHeight="1" x14ac:dyDescent="0.25">
      <c r="A11" s="1483" t="s">
        <v>1051</v>
      </c>
      <c r="B11" s="1482">
        <v>-28</v>
      </c>
      <c r="C11" s="1482">
        <v>-25</v>
      </c>
      <c r="D11" s="1482">
        <v>-51</v>
      </c>
      <c r="E11" s="1482">
        <v>-20</v>
      </c>
      <c r="F11" s="1482">
        <v>-7</v>
      </c>
      <c r="G11" s="1482">
        <v>-30</v>
      </c>
      <c r="H11" s="1485">
        <v>-22</v>
      </c>
      <c r="I11" s="1950"/>
      <c r="J11" s="1949"/>
      <c r="K11" s="1558"/>
      <c r="L11" s="1949"/>
      <c r="M11"/>
    </row>
    <row r="12" spans="1:13" s="2204" customFormat="1" ht="13.5" customHeight="1" x14ac:dyDescent="0.25">
      <c r="A12" s="1460" t="s">
        <v>1050</v>
      </c>
      <c r="B12" s="1475">
        <v>277</v>
      </c>
      <c r="C12" s="1475">
        <v>269</v>
      </c>
      <c r="D12" s="1475">
        <v>206</v>
      </c>
      <c r="E12" s="1475">
        <v>247</v>
      </c>
      <c r="F12" s="1475">
        <v>257</v>
      </c>
      <c r="G12" s="1475">
        <v>239</v>
      </c>
      <c r="H12" s="1488">
        <v>298</v>
      </c>
      <c r="I12" s="1962" t="s">
        <v>1173</v>
      </c>
      <c r="J12" s="1961" t="s">
        <v>1471</v>
      </c>
      <c r="K12" s="1968" t="s">
        <v>1156</v>
      </c>
      <c r="L12" s="1961" t="s">
        <v>1462</v>
      </c>
      <c r="M12"/>
    </row>
    <row r="13" spans="1:13" s="2204" customFormat="1" ht="13.5" customHeight="1" x14ac:dyDescent="0.25">
      <c r="A13" s="1474"/>
      <c r="B13" s="1474"/>
      <c r="C13" s="1473"/>
      <c r="D13" s="1473"/>
      <c r="E13" s="1473"/>
      <c r="F13" s="1473"/>
      <c r="G13" s="1473"/>
      <c r="H13" s="1487"/>
      <c r="I13" s="1952"/>
      <c r="J13" s="1951"/>
      <c r="K13" s="1557"/>
      <c r="L13" s="1951"/>
      <c r="M13"/>
    </row>
    <row r="14" spans="1:13" s="2204" customFormat="1" ht="13.5" customHeight="1" x14ac:dyDescent="0.25">
      <c r="A14" s="1483" t="s">
        <v>1049</v>
      </c>
      <c r="B14" s="1482">
        <v>60</v>
      </c>
      <c r="C14" s="1482">
        <v>60</v>
      </c>
      <c r="D14" s="1482">
        <v>66</v>
      </c>
      <c r="E14" s="1482">
        <v>63</v>
      </c>
      <c r="F14" s="1482">
        <v>63</v>
      </c>
      <c r="G14" s="1482">
        <v>62</v>
      </c>
      <c r="H14" s="1485">
        <v>61</v>
      </c>
      <c r="I14" s="1950"/>
      <c r="J14" s="1949"/>
      <c r="K14" s="1556"/>
      <c r="L14" s="1949"/>
      <c r="M14"/>
    </row>
    <row r="15" spans="1:13" s="2204" customFormat="1" ht="13.5" customHeight="1" x14ac:dyDescent="0.25">
      <c r="A15" s="1483" t="s">
        <v>1125</v>
      </c>
      <c r="B15" s="1482">
        <v>9</v>
      </c>
      <c r="C15" s="1482">
        <v>9</v>
      </c>
      <c r="D15" s="1482">
        <v>8</v>
      </c>
      <c r="E15" s="1482">
        <v>10</v>
      </c>
      <c r="F15" s="1482">
        <v>10</v>
      </c>
      <c r="G15" s="1482">
        <v>9</v>
      </c>
      <c r="H15" s="1485">
        <v>12</v>
      </c>
      <c r="I15" s="1950"/>
      <c r="J15" s="1949"/>
      <c r="K15" s="1555"/>
      <c r="L15" s="1959"/>
      <c r="M15"/>
    </row>
    <row r="16" spans="1:13" s="2204" customFormat="1" ht="13.5" customHeight="1" x14ac:dyDescent="0.25">
      <c r="A16" s="1483" t="s">
        <v>1124</v>
      </c>
      <c r="B16" s="1482">
        <v>8519</v>
      </c>
      <c r="C16" s="1482">
        <v>8838</v>
      </c>
      <c r="D16" s="1482">
        <v>8740</v>
      </c>
      <c r="E16" s="1482">
        <v>7866</v>
      </c>
      <c r="F16" s="1482">
        <v>7857</v>
      </c>
      <c r="G16" s="1482">
        <v>7731</v>
      </c>
      <c r="H16" s="1485">
        <v>7669</v>
      </c>
      <c r="I16" s="1950" t="s">
        <v>1469</v>
      </c>
      <c r="J16" s="1949" t="s">
        <v>1471</v>
      </c>
      <c r="K16" s="1556" t="s">
        <v>1176</v>
      </c>
      <c r="L16" s="1949" t="s">
        <v>1462</v>
      </c>
      <c r="M16"/>
    </row>
    <row r="17" spans="1:13" s="2204" customFormat="1" ht="13.5" customHeight="1" x14ac:dyDescent="0.25">
      <c r="A17" s="1531" t="s">
        <v>1044</v>
      </c>
      <c r="B17" s="1482">
        <v>45376</v>
      </c>
      <c r="C17" s="1482">
        <v>45415</v>
      </c>
      <c r="D17" s="1482">
        <v>44940</v>
      </c>
      <c r="E17" s="1482">
        <v>41489</v>
      </c>
      <c r="F17" s="1482">
        <v>27511</v>
      </c>
      <c r="G17" s="1482">
        <v>27245</v>
      </c>
      <c r="H17" s="1485">
        <v>26888</v>
      </c>
      <c r="I17" s="1950" t="s">
        <v>1163</v>
      </c>
      <c r="J17" s="1949" t="s">
        <v>1467</v>
      </c>
      <c r="K17" s="1556" t="s">
        <v>1170</v>
      </c>
      <c r="L17" s="1949" t="s">
        <v>1466</v>
      </c>
      <c r="M17"/>
    </row>
    <row r="18" spans="1:13" s="2204" customFormat="1" ht="13.5" customHeight="1" thickBot="1" x14ac:dyDescent="0.3">
      <c r="A18" s="1483" t="s">
        <v>1043</v>
      </c>
      <c r="B18" s="1482">
        <v>7810</v>
      </c>
      <c r="C18" s="1482">
        <v>8034</v>
      </c>
      <c r="D18" s="1482">
        <v>8024</v>
      </c>
      <c r="E18" s="1482">
        <v>7749</v>
      </c>
      <c r="F18" s="1482">
        <v>7776</v>
      </c>
      <c r="G18" s="1482">
        <v>7960</v>
      </c>
      <c r="H18" s="1485">
        <v>8129</v>
      </c>
      <c r="I18" s="1944" t="s">
        <v>1176</v>
      </c>
      <c r="J18" s="1943" t="s">
        <v>1163</v>
      </c>
      <c r="K18" s="1967" t="s">
        <v>1176</v>
      </c>
      <c r="L18" s="1957" t="s">
        <v>1163</v>
      </c>
      <c r="M18"/>
    </row>
    <row r="19" spans="1:13" s="2204" customFormat="1" ht="13.5" customHeight="1" x14ac:dyDescent="0.25">
      <c r="A19" s="1483"/>
      <c r="B19" s="1483"/>
      <c r="C19" s="1482"/>
      <c r="D19" s="1482"/>
      <c r="E19" s="1482"/>
      <c r="F19" s="1482"/>
      <c r="G19" s="1482"/>
      <c r="H19" s="1482"/>
      <c r="I19" s="1484"/>
      <c r="J19" s="1484"/>
      <c r="K19" s="1539"/>
      <c r="L19" s="1539"/>
      <c r="M19"/>
    </row>
    <row r="20" spans="1:13" s="2204" customFormat="1" ht="13.5" customHeight="1" thickBot="1" x14ac:dyDescent="0.25">
      <c r="A20" s="2614" t="s">
        <v>1616</v>
      </c>
      <c r="B20" s="2614" t="s">
        <v>85</v>
      </c>
      <c r="C20" s="2614" t="s">
        <v>85</v>
      </c>
      <c r="D20" s="2614" t="s">
        <v>85</v>
      </c>
      <c r="E20" s="2614" t="s">
        <v>85</v>
      </c>
      <c r="F20" s="2614" t="s">
        <v>85</v>
      </c>
      <c r="G20" s="2614" t="s">
        <v>85</v>
      </c>
      <c r="H20" s="2614" t="s">
        <v>85</v>
      </c>
      <c r="I20" s="2620" t="s">
        <v>85</v>
      </c>
      <c r="J20" s="2620" t="s">
        <v>85</v>
      </c>
      <c r="K20" s="2620" t="s">
        <v>85</v>
      </c>
      <c r="L20" s="2620" t="s">
        <v>85</v>
      </c>
    </row>
    <row r="21" spans="1:13" ht="13.5" customHeight="1" x14ac:dyDescent="0.2">
      <c r="A21" s="1477"/>
      <c r="B21" s="1477"/>
      <c r="C21" s="1477"/>
      <c r="D21" s="1477"/>
      <c r="E21" s="1477"/>
      <c r="F21" s="1477"/>
      <c r="G21" s="1477"/>
      <c r="H21" s="1495"/>
      <c r="I21" s="2615" t="s">
        <v>1059</v>
      </c>
      <c r="J21" s="2616" t="s">
        <v>85</v>
      </c>
      <c r="K21" s="2615" t="s">
        <v>1122</v>
      </c>
      <c r="L21" s="2616" t="s">
        <v>85</v>
      </c>
    </row>
    <row r="22" spans="1:13" ht="13.5" customHeight="1" x14ac:dyDescent="0.15">
      <c r="A22" s="1494"/>
      <c r="B22" s="1494"/>
      <c r="C22" s="1494"/>
      <c r="D22" s="1494"/>
      <c r="E22" s="1494"/>
      <c r="F22" s="1494"/>
      <c r="G22" s="1494"/>
      <c r="H22" s="1493"/>
      <c r="I22" s="1966"/>
      <c r="J22" s="1965"/>
      <c r="K22" s="2621"/>
      <c r="L22" s="2619" t="s">
        <v>85</v>
      </c>
    </row>
    <row r="23" spans="1:13" ht="13.5" customHeight="1" thickBot="1" x14ac:dyDescent="0.2">
      <c r="A23" s="1938" t="s">
        <v>994</v>
      </c>
      <c r="B23" s="1937" t="s">
        <v>1465</v>
      </c>
      <c r="C23" s="1937" t="s">
        <v>1034</v>
      </c>
      <c r="D23" s="1937" t="s">
        <v>1033</v>
      </c>
      <c r="E23" s="1937" t="s">
        <v>1032</v>
      </c>
      <c r="F23" s="1937" t="s">
        <v>1041</v>
      </c>
      <c r="G23" s="1937" t="s">
        <v>1040</v>
      </c>
      <c r="H23" s="1492" t="s">
        <v>1039</v>
      </c>
      <c r="I23" s="1956" t="s">
        <v>1464</v>
      </c>
      <c r="J23" s="1955" t="s">
        <v>1463</v>
      </c>
      <c r="K23" s="1956" t="s">
        <v>1464</v>
      </c>
      <c r="L23" s="1955" t="s">
        <v>1463</v>
      </c>
    </row>
    <row r="24" spans="1:13" ht="13.5" customHeight="1" x14ac:dyDescent="0.25">
      <c r="A24" s="1491" t="s">
        <v>1058</v>
      </c>
      <c r="B24" s="1538">
        <v>543</v>
      </c>
      <c r="C24" s="1538">
        <v>536</v>
      </c>
      <c r="D24" s="1538">
        <v>521</v>
      </c>
      <c r="E24" s="1538">
        <v>525</v>
      </c>
      <c r="F24" s="1538">
        <v>515</v>
      </c>
      <c r="G24" s="1538">
        <v>524</v>
      </c>
      <c r="H24" s="1537">
        <v>553</v>
      </c>
      <c r="I24" s="1490" t="s">
        <v>1170</v>
      </c>
      <c r="J24" s="1489" t="s">
        <v>1461</v>
      </c>
      <c r="K24" s="1490" t="s">
        <v>1472</v>
      </c>
      <c r="L24" s="1489" t="s">
        <v>1468</v>
      </c>
      <c r="M24"/>
    </row>
    <row r="25" spans="1:13" ht="13.5" customHeight="1" x14ac:dyDescent="0.25">
      <c r="A25" s="1483" t="s">
        <v>1057</v>
      </c>
      <c r="B25" s="1536">
        <v>306</v>
      </c>
      <c r="C25" s="1536">
        <v>286</v>
      </c>
      <c r="D25" s="1536">
        <v>275</v>
      </c>
      <c r="E25" s="1536">
        <v>278</v>
      </c>
      <c r="F25" s="1536">
        <v>297</v>
      </c>
      <c r="G25" s="1536">
        <v>297</v>
      </c>
      <c r="H25" s="1535">
        <v>304</v>
      </c>
      <c r="I25" s="1950" t="s">
        <v>1468</v>
      </c>
      <c r="J25" s="1949" t="s">
        <v>1173</v>
      </c>
      <c r="K25" s="1950" t="s">
        <v>1468</v>
      </c>
      <c r="L25" s="1949" t="s">
        <v>1156</v>
      </c>
      <c r="M25"/>
    </row>
    <row r="26" spans="1:13" ht="13.5" customHeight="1" x14ac:dyDescent="0.25">
      <c r="A26" s="1483" t="s">
        <v>1056</v>
      </c>
      <c r="B26" s="1536">
        <v>45</v>
      </c>
      <c r="C26" s="1536">
        <v>32</v>
      </c>
      <c r="D26" s="1536">
        <v>72</v>
      </c>
      <c r="E26" s="1536">
        <v>37</v>
      </c>
      <c r="F26" s="1536">
        <v>28</v>
      </c>
      <c r="G26" s="1536">
        <v>14</v>
      </c>
      <c r="H26" s="1535">
        <v>88</v>
      </c>
      <c r="I26" s="1950"/>
      <c r="J26" s="1949"/>
      <c r="K26" s="1950"/>
      <c r="L26" s="1949"/>
      <c r="M26"/>
    </row>
    <row r="27" spans="1:13" ht="13.5" customHeight="1" x14ac:dyDescent="0.25">
      <c r="A27" s="1483" t="s">
        <v>1055</v>
      </c>
      <c r="B27" s="1536">
        <v>4</v>
      </c>
      <c r="C27" s="1536">
        <v>-1</v>
      </c>
      <c r="D27" s="1536" t="s">
        <v>322</v>
      </c>
      <c r="E27" s="1536">
        <v>-1</v>
      </c>
      <c r="F27" s="1536">
        <v>-1</v>
      </c>
      <c r="G27" s="1536">
        <v>1</v>
      </c>
      <c r="H27" s="1535">
        <v>7</v>
      </c>
      <c r="I27" s="1950"/>
      <c r="J27" s="1949"/>
      <c r="K27" s="1950"/>
      <c r="L27" s="1964"/>
      <c r="M27"/>
    </row>
    <row r="28" spans="1:13" ht="13.5" customHeight="1" x14ac:dyDescent="0.25">
      <c r="A28" s="1460" t="s">
        <v>1054</v>
      </c>
      <c r="B28" s="1514">
        <v>898</v>
      </c>
      <c r="C28" s="1514">
        <v>853</v>
      </c>
      <c r="D28" s="1514">
        <v>868</v>
      </c>
      <c r="E28" s="1514">
        <v>839</v>
      </c>
      <c r="F28" s="1514">
        <v>839</v>
      </c>
      <c r="G28" s="1514">
        <v>836</v>
      </c>
      <c r="H28" s="1534">
        <v>952</v>
      </c>
      <c r="I28" s="1962" t="s">
        <v>1461</v>
      </c>
      <c r="J28" s="1961" t="s">
        <v>1468</v>
      </c>
      <c r="K28" s="1962" t="s">
        <v>1175</v>
      </c>
      <c r="L28" s="1961" t="s">
        <v>1471</v>
      </c>
      <c r="M28"/>
    </row>
    <row r="29" spans="1:13" ht="13.5" customHeight="1" x14ac:dyDescent="0.25">
      <c r="A29" s="1460" t="s">
        <v>1053</v>
      </c>
      <c r="B29" s="1514">
        <v>-498</v>
      </c>
      <c r="C29" s="1514">
        <v>-469</v>
      </c>
      <c r="D29" s="1514">
        <v>-527</v>
      </c>
      <c r="E29" s="1514">
        <v>-482</v>
      </c>
      <c r="F29" s="1514">
        <v>-479</v>
      </c>
      <c r="G29" s="1514">
        <v>-472</v>
      </c>
      <c r="H29" s="1534">
        <v>-532</v>
      </c>
      <c r="I29" s="1962" t="s">
        <v>1175</v>
      </c>
      <c r="J29" s="1961" t="s">
        <v>1156</v>
      </c>
      <c r="K29" s="1962" t="s">
        <v>1175</v>
      </c>
      <c r="L29" s="1961" t="s">
        <v>1461</v>
      </c>
      <c r="M29"/>
    </row>
    <row r="30" spans="1:13" ht="13.5" customHeight="1" x14ac:dyDescent="0.25">
      <c r="A30" s="1460" t="s">
        <v>1052</v>
      </c>
      <c r="B30" s="1514">
        <v>400</v>
      </c>
      <c r="C30" s="1514">
        <v>384</v>
      </c>
      <c r="D30" s="1514">
        <v>341</v>
      </c>
      <c r="E30" s="1514">
        <v>357</v>
      </c>
      <c r="F30" s="1514">
        <v>360</v>
      </c>
      <c r="G30" s="1514">
        <v>364</v>
      </c>
      <c r="H30" s="1534">
        <v>420</v>
      </c>
      <c r="I30" s="1962" t="s">
        <v>1156</v>
      </c>
      <c r="J30" s="1961" t="s">
        <v>1470</v>
      </c>
      <c r="K30" s="1962" t="s">
        <v>1461</v>
      </c>
      <c r="L30" s="1961" t="s">
        <v>1160</v>
      </c>
      <c r="M30"/>
    </row>
    <row r="31" spans="1:13" ht="13.5" customHeight="1" x14ac:dyDescent="0.25">
      <c r="A31" s="1483" t="s">
        <v>1051</v>
      </c>
      <c r="B31" s="1530">
        <v>-28</v>
      </c>
      <c r="C31" s="1530">
        <v>-25</v>
      </c>
      <c r="D31" s="1530">
        <v>-51</v>
      </c>
      <c r="E31" s="1530">
        <v>-20</v>
      </c>
      <c r="F31" s="1530">
        <v>-7</v>
      </c>
      <c r="G31" s="1530">
        <v>-30</v>
      </c>
      <c r="H31" s="1529">
        <v>-22</v>
      </c>
      <c r="I31" s="1950"/>
      <c r="J31" s="1949"/>
      <c r="K31" s="1963"/>
      <c r="L31" s="1949"/>
      <c r="M31"/>
    </row>
    <row r="32" spans="1:13" ht="13.5" customHeight="1" x14ac:dyDescent="0.25">
      <c r="A32" s="1460" t="s">
        <v>1050</v>
      </c>
      <c r="B32" s="1514">
        <v>372</v>
      </c>
      <c r="C32" s="1514">
        <v>359</v>
      </c>
      <c r="D32" s="1514">
        <v>290</v>
      </c>
      <c r="E32" s="1514">
        <v>337</v>
      </c>
      <c r="F32" s="1514">
        <v>353</v>
      </c>
      <c r="G32" s="1514">
        <v>334</v>
      </c>
      <c r="H32" s="1534">
        <v>398</v>
      </c>
      <c r="I32" s="1962" t="s">
        <v>1156</v>
      </c>
      <c r="J32" s="1961" t="s">
        <v>1461</v>
      </c>
      <c r="K32" s="1962" t="s">
        <v>1156</v>
      </c>
      <c r="L32" s="1961" t="s">
        <v>1468</v>
      </c>
      <c r="M32"/>
    </row>
    <row r="33" spans="1:13" ht="13.5" customHeight="1" x14ac:dyDescent="0.25">
      <c r="A33" s="1474"/>
      <c r="B33" s="1533"/>
      <c r="C33" s="1533"/>
      <c r="D33" s="1533"/>
      <c r="E33" s="1533"/>
      <c r="F33" s="1533"/>
      <c r="G33" s="1533"/>
      <c r="H33" s="1532"/>
      <c r="I33" s="1952"/>
      <c r="J33" s="1951"/>
      <c r="K33" s="1952"/>
      <c r="L33" s="1951"/>
      <c r="M33"/>
    </row>
    <row r="34" spans="1:13" ht="13.5" customHeight="1" x14ac:dyDescent="0.25">
      <c r="A34" s="1483" t="s">
        <v>1049</v>
      </c>
      <c r="B34" s="1530">
        <v>55.5</v>
      </c>
      <c r="C34" s="1530">
        <v>55</v>
      </c>
      <c r="D34" s="1530">
        <v>60.7</v>
      </c>
      <c r="E34" s="1530">
        <v>57.4</v>
      </c>
      <c r="F34" s="1530">
        <v>57.1</v>
      </c>
      <c r="G34" s="1530">
        <v>56.5</v>
      </c>
      <c r="H34" s="1529">
        <v>55.9</v>
      </c>
      <c r="I34" s="1950"/>
      <c r="J34" s="1949"/>
      <c r="K34" s="1950"/>
      <c r="L34" s="1949"/>
      <c r="M34"/>
    </row>
    <row r="35" spans="1:13" ht="13.5" customHeight="1" x14ac:dyDescent="0.25">
      <c r="A35" s="1483" t="s">
        <v>1125</v>
      </c>
      <c r="B35" s="1530">
        <v>12.480052073691978</v>
      </c>
      <c r="C35" s="1530">
        <v>12.000251677928114</v>
      </c>
      <c r="D35" s="1530">
        <v>10.489397702738078</v>
      </c>
      <c r="E35" s="1530">
        <v>12.437561066921829</v>
      </c>
      <c r="F35" s="1530">
        <v>12.437561066921829</v>
      </c>
      <c r="G35" s="1530">
        <v>12.502378583098114</v>
      </c>
      <c r="H35" s="1529">
        <v>15.437709318902559</v>
      </c>
      <c r="I35" s="1950"/>
      <c r="J35" s="1949"/>
      <c r="K35" s="1960"/>
      <c r="L35" s="1959"/>
      <c r="M35"/>
    </row>
    <row r="36" spans="1:13" ht="13.5" customHeight="1" x14ac:dyDescent="0.25">
      <c r="A36" s="1483" t="s">
        <v>1124</v>
      </c>
      <c r="B36" s="1530">
        <v>8831</v>
      </c>
      <c r="C36" s="1530">
        <v>9153</v>
      </c>
      <c r="D36" s="1530">
        <v>9051</v>
      </c>
      <c r="E36" s="1530">
        <v>8233</v>
      </c>
      <c r="F36" s="1530">
        <v>8234</v>
      </c>
      <c r="G36" s="1530">
        <v>8110</v>
      </c>
      <c r="H36" s="1529">
        <v>8111</v>
      </c>
      <c r="I36" s="1950" t="s">
        <v>1469</v>
      </c>
      <c r="J36" s="1949" t="s">
        <v>1468</v>
      </c>
      <c r="K36" s="1950" t="s">
        <v>1176</v>
      </c>
      <c r="L36" s="1949" t="s">
        <v>1461</v>
      </c>
      <c r="M36"/>
    </row>
    <row r="37" spans="1:13" ht="13.5" customHeight="1" x14ac:dyDescent="0.25">
      <c r="A37" s="1531" t="s">
        <v>1044</v>
      </c>
      <c r="B37" s="1530">
        <v>45376</v>
      </c>
      <c r="C37" s="1530">
        <v>45415</v>
      </c>
      <c r="D37" s="1530">
        <v>44940</v>
      </c>
      <c r="E37" s="1530">
        <v>41489</v>
      </c>
      <c r="F37" s="1530">
        <v>27511</v>
      </c>
      <c r="G37" s="1530">
        <v>27245</v>
      </c>
      <c r="H37" s="1529">
        <v>26888</v>
      </c>
      <c r="I37" s="1950" t="s">
        <v>1163</v>
      </c>
      <c r="J37" s="1949" t="s">
        <v>1467</v>
      </c>
      <c r="K37" s="1950" t="s">
        <v>1170</v>
      </c>
      <c r="L37" s="1949" t="s">
        <v>1466</v>
      </c>
      <c r="M37"/>
    </row>
    <row r="38" spans="1:13" ht="13.5" customHeight="1" thickBot="1" x14ac:dyDescent="0.3">
      <c r="A38" s="1483" t="s">
        <v>1043</v>
      </c>
      <c r="B38" s="1530">
        <v>7810</v>
      </c>
      <c r="C38" s="1530">
        <v>8034</v>
      </c>
      <c r="D38" s="1530">
        <v>8024</v>
      </c>
      <c r="E38" s="1530">
        <v>7749</v>
      </c>
      <c r="F38" s="1530">
        <v>7776</v>
      </c>
      <c r="G38" s="1530">
        <v>7960</v>
      </c>
      <c r="H38" s="1529">
        <v>8129</v>
      </c>
      <c r="I38" s="1944" t="s">
        <v>1176</v>
      </c>
      <c r="J38" s="1943" t="s">
        <v>1163</v>
      </c>
      <c r="K38" s="1958" t="s">
        <v>1176</v>
      </c>
      <c r="L38" s="1957" t="s">
        <v>1163</v>
      </c>
      <c r="M38"/>
    </row>
    <row r="39" spans="1:13" ht="13.5" customHeight="1" thickBot="1" x14ac:dyDescent="0.3">
      <c r="A39" s="1483"/>
      <c r="B39" s="1483"/>
      <c r="C39" s="1482"/>
      <c r="D39" s="1482"/>
      <c r="E39" s="1482"/>
      <c r="F39" s="1482"/>
      <c r="G39" s="1482"/>
      <c r="H39" s="1482"/>
      <c r="I39" s="1528"/>
      <c r="J39" s="1528"/>
      <c r="K39" s="1527"/>
      <c r="L39" s="1527"/>
      <c r="M39"/>
    </row>
    <row r="40" spans="1:13" ht="13.5" customHeight="1" x14ac:dyDescent="0.25">
      <c r="A40" s="1477" t="s">
        <v>1123</v>
      </c>
      <c r="B40" s="1477"/>
      <c r="C40" s="1477"/>
      <c r="D40" s="1477"/>
      <c r="E40" s="1477"/>
      <c r="F40" s="1477"/>
      <c r="G40" s="1477"/>
      <c r="H40" s="1495"/>
      <c r="I40" s="2615" t="s">
        <v>1059</v>
      </c>
      <c r="J40" s="2616" t="s">
        <v>85</v>
      </c>
      <c r="K40" s="2615" t="s">
        <v>1122</v>
      </c>
      <c r="L40" s="2616" t="s">
        <v>85</v>
      </c>
      <c r="M40"/>
    </row>
    <row r="41" spans="1:13" ht="13.5" customHeight="1" thickBot="1" x14ac:dyDescent="0.3">
      <c r="A41" s="1938" t="s">
        <v>1027</v>
      </c>
      <c r="B41" s="1937" t="s">
        <v>1465</v>
      </c>
      <c r="C41" s="1937" t="s">
        <v>1034</v>
      </c>
      <c r="D41" s="1937" t="s">
        <v>1033</v>
      </c>
      <c r="E41" s="1937" t="s">
        <v>1032</v>
      </c>
      <c r="F41" s="1937" t="s">
        <v>1041</v>
      </c>
      <c r="G41" s="1937" t="s">
        <v>1040</v>
      </c>
      <c r="H41" s="1492" t="s">
        <v>1039</v>
      </c>
      <c r="I41" s="1956" t="s">
        <v>1464</v>
      </c>
      <c r="J41" s="1955" t="s">
        <v>1463</v>
      </c>
      <c r="K41" s="1956" t="s">
        <v>1464</v>
      </c>
      <c r="L41" s="1955" t="s">
        <v>1463</v>
      </c>
      <c r="M41"/>
    </row>
    <row r="42" spans="1:13" ht="13.5" customHeight="1" x14ac:dyDescent="0.25">
      <c r="A42" s="1526" t="s">
        <v>1121</v>
      </c>
      <c r="B42" s="1526">
        <v>1.1000000000000001</v>
      </c>
      <c r="C42" s="1526">
        <v>1.1000000000000001</v>
      </c>
      <c r="D42" s="1525">
        <v>1.1000000000000001</v>
      </c>
      <c r="E42" s="1525">
        <v>1</v>
      </c>
      <c r="F42" s="1525">
        <v>1</v>
      </c>
      <c r="G42" s="1525">
        <v>0.9</v>
      </c>
      <c r="H42" s="1524">
        <v>1</v>
      </c>
      <c r="I42" s="1490" t="s">
        <v>1163</v>
      </c>
      <c r="J42" s="1489" t="s">
        <v>1462</v>
      </c>
      <c r="K42" s="1490" t="s">
        <v>1163</v>
      </c>
      <c r="L42" s="1489" t="s">
        <v>1462</v>
      </c>
      <c r="M42"/>
    </row>
    <row r="43" spans="1:13" ht="13.5" customHeight="1" x14ac:dyDescent="0.25">
      <c r="A43" s="1502" t="s">
        <v>1120</v>
      </c>
      <c r="B43" s="1502">
        <v>130.4</v>
      </c>
      <c r="C43" s="1523">
        <v>130.10000000000002</v>
      </c>
      <c r="D43" s="1462">
        <v>129.4</v>
      </c>
      <c r="E43" s="1462">
        <v>125</v>
      </c>
      <c r="F43" s="1462">
        <v>125.39999999999999</v>
      </c>
      <c r="G43" s="1462">
        <v>124.19999999999999</v>
      </c>
      <c r="H43" s="1522">
        <v>123.39999999999999</v>
      </c>
      <c r="I43" s="1950" t="s">
        <v>1163</v>
      </c>
      <c r="J43" s="1949" t="s">
        <v>1156</v>
      </c>
      <c r="K43" s="1950" t="s">
        <v>1170</v>
      </c>
      <c r="L43" s="1949" t="s">
        <v>1175</v>
      </c>
      <c r="M43"/>
    </row>
    <row r="44" spans="1:13" ht="13.5" customHeight="1" thickBot="1" x14ac:dyDescent="0.3">
      <c r="A44" s="1948" t="s">
        <v>1119</v>
      </c>
      <c r="B44" s="1948">
        <v>21.4</v>
      </c>
      <c r="C44" s="1946">
        <v>21.6</v>
      </c>
      <c r="D44" s="1945">
        <v>21.6</v>
      </c>
      <c r="E44" s="1945">
        <v>20.5</v>
      </c>
      <c r="F44" s="1945">
        <v>20.8</v>
      </c>
      <c r="G44" s="1945">
        <v>21.1</v>
      </c>
      <c r="H44" s="1518">
        <v>21.2</v>
      </c>
      <c r="I44" s="1944" t="s">
        <v>1174</v>
      </c>
      <c r="J44" s="1943" t="s">
        <v>1173</v>
      </c>
      <c r="K44" s="1944" t="s">
        <v>1163</v>
      </c>
      <c r="L44" s="1943" t="s">
        <v>1156</v>
      </c>
      <c r="M44"/>
    </row>
    <row r="45" spans="1:13" ht="13.5" customHeight="1" x14ac:dyDescent="0.25">
      <c r="A45" s="1470" t="s">
        <v>1118</v>
      </c>
      <c r="B45" s="1612">
        <v>152.9</v>
      </c>
      <c r="C45" s="1942">
        <v>152.80000000000001</v>
      </c>
      <c r="D45" s="1942">
        <v>152.1</v>
      </c>
      <c r="E45" s="1942">
        <v>146.5</v>
      </c>
      <c r="F45" s="1942">
        <v>147.19999999999999</v>
      </c>
      <c r="G45" s="1942">
        <v>146.19999999999999</v>
      </c>
      <c r="H45" s="1941">
        <v>145.6</v>
      </c>
      <c r="I45" s="1954" t="s">
        <v>1163</v>
      </c>
      <c r="J45" s="1953" t="s">
        <v>1156</v>
      </c>
      <c r="K45" s="1954" t="s">
        <v>1170</v>
      </c>
      <c r="L45" s="1953" t="s">
        <v>1175</v>
      </c>
      <c r="M45"/>
    </row>
    <row r="46" spans="1:13" ht="13.5" customHeight="1" x14ac:dyDescent="0.25">
      <c r="A46" s="1474"/>
      <c r="B46" s="1474"/>
      <c r="C46" s="1521"/>
      <c r="D46" s="1521"/>
      <c r="E46" s="1521"/>
      <c r="F46" s="1521"/>
      <c r="G46" s="1521"/>
      <c r="H46" s="1520"/>
      <c r="I46" s="1952"/>
      <c r="J46" s="1951"/>
      <c r="K46" s="1952"/>
      <c r="L46" s="1951"/>
      <c r="M46"/>
    </row>
    <row r="47" spans="1:13" ht="13.5" customHeight="1" x14ac:dyDescent="0.25">
      <c r="A47" s="1502" t="s">
        <v>1117</v>
      </c>
      <c r="B47" s="1502">
        <v>1.9</v>
      </c>
      <c r="C47" s="1464">
        <v>2</v>
      </c>
      <c r="D47" s="1502">
        <v>1.9</v>
      </c>
      <c r="E47" s="1502">
        <v>1.9</v>
      </c>
      <c r="F47" s="1464">
        <v>2</v>
      </c>
      <c r="G47" s="1502">
        <v>2.5</v>
      </c>
      <c r="H47" s="1519">
        <v>2.5</v>
      </c>
      <c r="I47" s="1950" t="s">
        <v>1171</v>
      </c>
      <c r="J47" s="1949" t="s">
        <v>1171</v>
      </c>
      <c r="K47" s="1950" t="s">
        <v>1171</v>
      </c>
      <c r="L47" s="1949" t="s">
        <v>1171</v>
      </c>
      <c r="M47"/>
    </row>
    <row r="48" spans="1:13" ht="13.5" customHeight="1" thickBot="1" x14ac:dyDescent="0.3">
      <c r="A48" s="1948" t="s">
        <v>1116</v>
      </c>
      <c r="B48" s="1947">
        <v>77.699999999999989</v>
      </c>
      <c r="C48" s="1946">
        <v>78.599999999999994</v>
      </c>
      <c r="D48" s="1945">
        <v>76.8</v>
      </c>
      <c r="E48" s="1945">
        <v>74.3</v>
      </c>
      <c r="F48" s="1945">
        <v>74.900000000000006</v>
      </c>
      <c r="G48" s="1945">
        <v>74.900000000000006</v>
      </c>
      <c r="H48" s="1518">
        <v>73.400000000000006</v>
      </c>
      <c r="I48" s="1944" t="s">
        <v>1174</v>
      </c>
      <c r="J48" s="1943" t="s">
        <v>1156</v>
      </c>
      <c r="K48" s="1944" t="s">
        <v>1174</v>
      </c>
      <c r="L48" s="1943" t="s">
        <v>1461</v>
      </c>
      <c r="M48"/>
    </row>
    <row r="49" spans="1:13" ht="13.5" customHeight="1" thickBot="1" x14ac:dyDescent="0.3">
      <c r="A49" s="1470" t="s">
        <v>1115</v>
      </c>
      <c r="B49" s="1612">
        <v>79.599999999999994</v>
      </c>
      <c r="C49" s="1942">
        <v>80.599999999999994</v>
      </c>
      <c r="D49" s="1942">
        <v>78.7</v>
      </c>
      <c r="E49" s="1942">
        <v>76.2</v>
      </c>
      <c r="F49" s="1942">
        <v>76.900000000000006</v>
      </c>
      <c r="G49" s="1942">
        <v>77.400000000000006</v>
      </c>
      <c r="H49" s="1941">
        <v>75.900000000000006</v>
      </c>
      <c r="I49" s="1940" t="s">
        <v>1174</v>
      </c>
      <c r="J49" s="1939" t="s">
        <v>1156</v>
      </c>
      <c r="K49" s="1940" t="s">
        <v>1174</v>
      </c>
      <c r="L49" s="1939" t="s">
        <v>1461</v>
      </c>
      <c r="M49"/>
    </row>
    <row r="50" spans="1:13" ht="13.5" customHeight="1" x14ac:dyDescent="0.25">
      <c r="A50" s="2622"/>
      <c r="B50" s="2622" t="s">
        <v>85</v>
      </c>
      <c r="C50" s="2622" t="s">
        <v>85</v>
      </c>
      <c r="D50" s="2622" t="s">
        <v>85</v>
      </c>
      <c r="E50" s="2622" t="s">
        <v>85</v>
      </c>
      <c r="F50" s="2622" t="s">
        <v>85</v>
      </c>
      <c r="G50" s="2622" t="s">
        <v>85</v>
      </c>
      <c r="H50" s="2622" t="s">
        <v>85</v>
      </c>
      <c r="I50" s="2623" t="s">
        <v>85</v>
      </c>
      <c r="J50" s="2623" t="s">
        <v>85</v>
      </c>
      <c r="K50" s="2623" t="s">
        <v>85</v>
      </c>
      <c r="L50" s="2623" t="s">
        <v>85</v>
      </c>
      <c r="M50"/>
    </row>
    <row r="51" spans="1:13" ht="13.5" customHeight="1" x14ac:dyDescent="0.2">
      <c r="A51" s="2614" t="s">
        <v>1114</v>
      </c>
      <c r="B51" s="2614" t="s">
        <v>85</v>
      </c>
      <c r="C51" s="2614" t="s">
        <v>85</v>
      </c>
      <c r="D51" s="2614" t="s">
        <v>85</v>
      </c>
      <c r="E51" s="2614" t="s">
        <v>85</v>
      </c>
      <c r="F51" s="2614" t="s">
        <v>85</v>
      </c>
      <c r="G51" s="2614" t="s">
        <v>85</v>
      </c>
      <c r="H51" s="2246"/>
      <c r="I51" s="2614"/>
      <c r="J51" s="2614" t="s">
        <v>85</v>
      </c>
      <c r="K51" s="2614"/>
      <c r="L51" s="2614" t="s">
        <v>85</v>
      </c>
    </row>
    <row r="52" spans="1:13" ht="13.5" customHeight="1" thickBot="1" x14ac:dyDescent="0.25">
      <c r="A52" s="1938" t="s">
        <v>994</v>
      </c>
      <c r="B52" s="1937" t="s">
        <v>1113</v>
      </c>
      <c r="C52" s="1937" t="s">
        <v>1112</v>
      </c>
      <c r="D52" s="1937" t="s">
        <v>1111</v>
      </c>
      <c r="E52" s="1937" t="s">
        <v>1110</v>
      </c>
      <c r="F52" s="1937" t="s">
        <v>1022</v>
      </c>
      <c r="G52" s="1482"/>
      <c r="H52" s="1482"/>
      <c r="I52" s="1473"/>
      <c r="J52" s="1473"/>
      <c r="K52" s="1473"/>
      <c r="L52" s="1473"/>
    </row>
    <row r="53" spans="1:13" ht="13.5" customHeight="1" x14ac:dyDescent="0.2">
      <c r="A53" s="1491" t="s">
        <v>1058</v>
      </c>
      <c r="B53" s="1491">
        <v>140</v>
      </c>
      <c r="C53" s="1936">
        <v>103</v>
      </c>
      <c r="D53" s="1936">
        <v>129</v>
      </c>
      <c r="E53" s="1517">
        <v>173</v>
      </c>
      <c r="F53" s="1517">
        <v>-2</v>
      </c>
      <c r="G53" s="1482"/>
      <c r="H53" s="1482"/>
      <c r="I53" s="1461"/>
      <c r="J53" s="1461"/>
      <c r="K53" s="1461"/>
      <c r="L53" s="1461"/>
    </row>
    <row r="54" spans="1:13" ht="13.5" customHeight="1" x14ac:dyDescent="0.2">
      <c r="A54" s="1483" t="s">
        <v>1057</v>
      </c>
      <c r="B54" s="1516">
        <v>65</v>
      </c>
      <c r="C54" s="1513">
        <v>42</v>
      </c>
      <c r="D54" s="1513">
        <v>14</v>
      </c>
      <c r="E54" s="1515">
        <v>55</v>
      </c>
      <c r="F54" s="1515">
        <v>2</v>
      </c>
      <c r="G54" s="1513"/>
      <c r="H54" s="1513"/>
      <c r="I54" s="1461"/>
      <c r="J54" s="1461"/>
      <c r="K54" s="1461"/>
      <c r="L54" s="1461"/>
    </row>
    <row r="55" spans="1:13" ht="13.5" customHeight="1" x14ac:dyDescent="0.2">
      <c r="A55" s="1483" t="s">
        <v>1056</v>
      </c>
      <c r="B55" s="1516">
        <v>27</v>
      </c>
      <c r="C55" s="1513">
        <v>11</v>
      </c>
      <c r="D55" s="1513">
        <v>1</v>
      </c>
      <c r="E55" s="1515">
        <v>4</v>
      </c>
      <c r="F55" s="1515">
        <v>2</v>
      </c>
      <c r="G55" s="1513"/>
      <c r="H55" s="1513"/>
      <c r="I55" s="1461"/>
      <c r="J55" s="1461"/>
      <c r="K55" s="1461"/>
      <c r="L55" s="1461"/>
    </row>
    <row r="56" spans="1:13" ht="13.5" customHeight="1" x14ac:dyDescent="0.2">
      <c r="A56" s="1483" t="s">
        <v>1055</v>
      </c>
      <c r="B56" s="1516" t="s">
        <v>322</v>
      </c>
      <c r="C56" s="1513" t="s">
        <v>322</v>
      </c>
      <c r="D56" s="1513">
        <v>4</v>
      </c>
      <c r="E56" s="1515" t="s">
        <v>322</v>
      </c>
      <c r="F56" s="1515" t="s">
        <v>322</v>
      </c>
      <c r="G56" s="1513"/>
      <c r="H56" s="1513"/>
      <c r="I56" s="1472"/>
      <c r="J56" s="1472"/>
      <c r="K56" s="1472"/>
      <c r="L56" s="1472"/>
    </row>
    <row r="57" spans="1:13" ht="13.5" customHeight="1" x14ac:dyDescent="0.2">
      <c r="A57" s="1460" t="s">
        <v>1054</v>
      </c>
      <c r="B57" s="1514">
        <v>232</v>
      </c>
      <c r="C57" s="1475">
        <v>156</v>
      </c>
      <c r="D57" s="1475">
        <v>148</v>
      </c>
      <c r="E57" s="1475">
        <v>232</v>
      </c>
      <c r="F57" s="1475">
        <v>2</v>
      </c>
      <c r="G57" s="1513"/>
      <c r="H57" s="1513"/>
      <c r="I57" s="1472"/>
      <c r="J57" s="1472"/>
      <c r="K57" s="1472"/>
      <c r="L57" s="1472"/>
    </row>
    <row r="58" spans="1:13" ht="13.5" customHeight="1" x14ac:dyDescent="0.2">
      <c r="A58" s="1460" t="s">
        <v>1053</v>
      </c>
      <c r="B58" s="1514">
        <v>-133</v>
      </c>
      <c r="C58" s="1475">
        <v>-111</v>
      </c>
      <c r="D58" s="1475">
        <v>-81</v>
      </c>
      <c r="E58" s="1475">
        <v>-117</v>
      </c>
      <c r="F58" s="1475">
        <v>-23</v>
      </c>
      <c r="G58" s="1513"/>
      <c r="H58" s="1513"/>
      <c r="I58" s="1461"/>
      <c r="J58" s="1461"/>
      <c r="K58" s="1461"/>
      <c r="L58" s="1461"/>
    </row>
    <row r="59" spans="1:13" ht="13.5" customHeight="1" x14ac:dyDescent="0.2">
      <c r="A59" s="1460" t="s">
        <v>1052</v>
      </c>
      <c r="B59" s="1514">
        <v>99</v>
      </c>
      <c r="C59" s="1475">
        <v>45</v>
      </c>
      <c r="D59" s="1475">
        <v>67</v>
      </c>
      <c r="E59" s="1475">
        <v>115</v>
      </c>
      <c r="F59" s="1475">
        <v>-21</v>
      </c>
      <c r="G59" s="1513"/>
      <c r="H59" s="1513"/>
      <c r="I59" s="1461"/>
      <c r="J59" s="1461"/>
      <c r="K59" s="1461"/>
      <c r="L59" s="1461"/>
    </row>
    <row r="60" spans="1:13" ht="13.5" customHeight="1" x14ac:dyDescent="0.2">
      <c r="A60" s="1483" t="s">
        <v>1051</v>
      </c>
      <c r="B60" s="1516">
        <v>-40</v>
      </c>
      <c r="C60" s="1513">
        <v>46</v>
      </c>
      <c r="D60" s="1513">
        <v>-19</v>
      </c>
      <c r="E60" s="1515">
        <v>-16</v>
      </c>
      <c r="F60" s="1515">
        <v>1</v>
      </c>
      <c r="G60" s="1513"/>
      <c r="H60" s="1513"/>
      <c r="I60" s="1472"/>
      <c r="J60" s="1472"/>
      <c r="K60" s="1472"/>
      <c r="L60" s="1472"/>
    </row>
    <row r="61" spans="1:13" ht="13.5" customHeight="1" x14ac:dyDescent="0.25">
      <c r="A61" s="1460" t="s">
        <v>1050</v>
      </c>
      <c r="B61" s="1514">
        <v>59</v>
      </c>
      <c r="C61" s="1475">
        <v>91</v>
      </c>
      <c r="D61" s="1475">
        <v>48</v>
      </c>
      <c r="E61" s="1475">
        <v>99</v>
      </c>
      <c r="F61" s="1475">
        <v>-20</v>
      </c>
      <c r="G61" s="1513"/>
      <c r="H61" s="1513"/>
      <c r="I61" s="1512"/>
      <c r="J61" s="1512"/>
      <c r="K61" s="1512"/>
      <c r="L61" s="1512"/>
    </row>
    <row r="62" spans="1:13" ht="13.5" customHeight="1" x14ac:dyDescent="0.25">
      <c r="A62" s="1478"/>
      <c r="B62" s="1478"/>
      <c r="C62" s="1478"/>
      <c r="D62" s="1478"/>
      <c r="E62" s="1478"/>
      <c r="F62" s="1478"/>
      <c r="G62" s="1478"/>
      <c r="H62" s="1478"/>
      <c r="I62" s="1478"/>
      <c r="J62" s="1478"/>
      <c r="K62" s="1478"/>
      <c r="L62" s="1478"/>
    </row>
    <row r="63" spans="1:13" ht="13.5" customHeight="1" x14ac:dyDescent="0.25">
      <c r="A63" s="1483" t="s">
        <v>1043</v>
      </c>
      <c r="B63" s="1483">
        <v>1912</v>
      </c>
      <c r="C63" s="1483">
        <v>2124</v>
      </c>
      <c r="D63" s="1483">
        <v>917</v>
      </c>
      <c r="E63" s="1483">
        <v>1841</v>
      </c>
      <c r="F63" s="1483">
        <v>1016</v>
      </c>
      <c r="G63" s="1482"/>
      <c r="H63" s="1482"/>
      <c r="I63" s="1478"/>
      <c r="J63" s="1478"/>
      <c r="K63" s="1478"/>
      <c r="L63" s="1478"/>
    </row>
    <row r="64" spans="1:13" ht="13.5" customHeight="1" x14ac:dyDescent="0.2">
      <c r="A64" s="880"/>
      <c r="B64" s="880"/>
      <c r="C64" s="880"/>
      <c r="D64" s="880"/>
      <c r="E64" s="880"/>
      <c r="F64" s="880"/>
      <c r="G64" s="880"/>
      <c r="H64" s="880"/>
      <c r="I64" s="880"/>
      <c r="J64" s="880"/>
      <c r="K64" s="880"/>
    </row>
    <row r="65" spans="1:13" ht="13.5" customHeight="1" x14ac:dyDescent="0.15">
      <c r="A65" s="2199"/>
      <c r="B65" s="2198"/>
      <c r="C65" s="2198"/>
      <c r="D65" s="2197"/>
      <c r="E65" s="2197"/>
      <c r="F65" s="2197"/>
      <c r="G65" s="2193"/>
      <c r="H65" s="2181"/>
      <c r="I65" s="2181"/>
    </row>
    <row r="66" spans="1:13" ht="13.5" customHeight="1" x14ac:dyDescent="0.15">
      <c r="A66" s="2194"/>
      <c r="B66" s="2196"/>
      <c r="C66" s="2196"/>
      <c r="D66" s="2196"/>
      <c r="E66" s="2196"/>
      <c r="F66" s="2195"/>
      <c r="G66" s="2195"/>
      <c r="H66" s="2186"/>
      <c r="I66" s="2186"/>
    </row>
    <row r="67" spans="1:13" ht="13.5" customHeight="1" x14ac:dyDescent="0.15">
      <c r="A67" s="2194"/>
      <c r="B67" s="2193"/>
      <c r="C67" s="2193"/>
      <c r="D67" s="2193"/>
      <c r="E67" s="2193"/>
      <c r="F67" s="2193"/>
      <c r="G67" s="2193"/>
      <c r="H67" s="2186"/>
      <c r="I67" s="2186"/>
    </row>
    <row r="68" spans="1:13" ht="13.5" customHeight="1" x14ac:dyDescent="0.15">
      <c r="H68" s="2185"/>
      <c r="I68" s="2185"/>
      <c r="J68" s="2186"/>
      <c r="K68" s="2186"/>
      <c r="L68" s="2186"/>
      <c r="M68" s="2186"/>
    </row>
    <row r="69" spans="1:13" ht="13.5" customHeight="1" x14ac:dyDescent="0.2">
      <c r="H69" s="2187"/>
      <c r="I69" s="2187"/>
      <c r="J69" s="2189"/>
      <c r="K69" s="2192"/>
      <c r="L69" s="2186"/>
      <c r="M69" s="2186"/>
    </row>
    <row r="70" spans="1:13" ht="13.5" customHeight="1" x14ac:dyDescent="0.2">
      <c r="H70" s="2187"/>
      <c r="I70" s="2187"/>
      <c r="J70" s="2189"/>
      <c r="K70" s="2192"/>
      <c r="L70" s="2186"/>
      <c r="M70" s="2186"/>
    </row>
    <row r="71" spans="1:13" ht="13.5" customHeight="1" x14ac:dyDescent="0.2">
      <c r="H71" s="2187"/>
      <c r="I71" s="2187"/>
      <c r="J71" s="2191"/>
      <c r="K71" s="2190"/>
      <c r="L71" s="2186"/>
      <c r="M71" s="2186"/>
    </row>
    <row r="72" spans="1:13" ht="13.5" customHeight="1" x14ac:dyDescent="0.2">
      <c r="H72" s="2187"/>
      <c r="I72" s="2187"/>
      <c r="J72" s="2191"/>
      <c r="K72" s="2190"/>
      <c r="L72" s="2186"/>
      <c r="M72" s="2186"/>
    </row>
    <row r="73" spans="1:13" ht="13.5" customHeight="1" x14ac:dyDescent="0.2">
      <c r="H73" s="2187"/>
      <c r="I73" s="2187"/>
      <c r="J73" s="2191"/>
      <c r="K73" s="2190"/>
      <c r="L73" s="2186"/>
      <c r="M73" s="2186"/>
    </row>
    <row r="74" spans="1:13" ht="13.5" customHeight="1" x14ac:dyDescent="0.2">
      <c r="H74" s="2187"/>
      <c r="I74" s="2187"/>
      <c r="J74" s="2189"/>
      <c r="K74" s="2188"/>
      <c r="L74" s="2186"/>
      <c r="M74" s="2186"/>
    </row>
    <row r="75" spans="1:13" ht="13.5" customHeight="1" x14ac:dyDescent="0.2">
      <c r="H75" s="2187"/>
      <c r="I75" s="2187"/>
      <c r="J75" s="2189"/>
      <c r="K75" s="2188"/>
      <c r="L75" s="2186"/>
      <c r="M75" s="2186"/>
    </row>
    <row r="76" spans="1:13" ht="13.5" customHeight="1" x14ac:dyDescent="0.2">
      <c r="H76" s="2187"/>
      <c r="I76" s="2187"/>
      <c r="J76" s="2189"/>
      <c r="K76" s="2188"/>
      <c r="L76" s="2186"/>
      <c r="M76" s="2186"/>
    </row>
    <row r="77" spans="1:13" ht="12.75" x14ac:dyDescent="0.2">
      <c r="H77" s="2187"/>
      <c r="I77" s="2187"/>
      <c r="J77" s="2189"/>
      <c r="K77" s="2188"/>
      <c r="L77" s="2186"/>
    </row>
    <row r="78" spans="1:13" ht="12.75" x14ac:dyDescent="0.2">
      <c r="H78" s="2187"/>
      <c r="I78" s="2187"/>
      <c r="J78" s="2189"/>
      <c r="K78" s="2188"/>
      <c r="L78" s="2186"/>
    </row>
    <row r="79" spans="1:13" x14ac:dyDescent="0.15">
      <c r="H79" s="2187"/>
      <c r="I79" s="2187"/>
      <c r="J79" s="2186"/>
      <c r="K79" s="2186"/>
      <c r="L79" s="2183"/>
    </row>
    <row r="80" spans="1:13" x14ac:dyDescent="0.15">
      <c r="H80" s="2187"/>
      <c r="I80" s="2187"/>
      <c r="J80" s="2186"/>
      <c r="K80" s="2186"/>
      <c r="L80" s="2183"/>
    </row>
    <row r="81" spans="1:12" x14ac:dyDescent="0.15">
      <c r="A81" s="2186"/>
      <c r="B81" s="2186"/>
      <c r="C81" s="2186"/>
      <c r="D81" s="2186"/>
      <c r="E81" s="2186"/>
      <c r="F81" s="2186"/>
      <c r="G81" s="2187"/>
      <c r="H81" s="2187"/>
      <c r="I81" s="2187"/>
      <c r="J81" s="2186"/>
      <c r="K81" s="2186"/>
      <c r="L81" s="2183"/>
    </row>
    <row r="82" spans="1:12" x14ac:dyDescent="0.15">
      <c r="A82" s="2186"/>
      <c r="B82" s="2186"/>
      <c r="C82" s="2186"/>
      <c r="D82" s="2186"/>
      <c r="E82" s="2186"/>
      <c r="F82" s="2186"/>
      <c r="G82" s="2187"/>
      <c r="H82" s="2187"/>
      <c r="I82" s="2187"/>
      <c r="J82" s="2186"/>
      <c r="K82" s="2186"/>
      <c r="L82" s="2183"/>
    </row>
    <row r="83" spans="1:12" x14ac:dyDescent="0.15">
      <c r="A83" s="2186"/>
      <c r="B83" s="2186"/>
      <c r="C83" s="2186"/>
      <c r="D83" s="2186"/>
      <c r="E83" s="2186"/>
      <c r="F83" s="2186"/>
      <c r="G83" s="2187"/>
      <c r="H83" s="2187"/>
      <c r="I83" s="2187"/>
      <c r="J83" s="2186"/>
      <c r="K83" s="2186"/>
      <c r="L83" s="2183"/>
    </row>
    <row r="84" spans="1:12" x14ac:dyDescent="0.15">
      <c r="A84" s="2186"/>
      <c r="B84" s="2186"/>
      <c r="C84" s="2186"/>
      <c r="D84" s="2186"/>
      <c r="E84" s="2186"/>
      <c r="F84" s="2186"/>
      <c r="G84" s="2187"/>
      <c r="H84" s="2187"/>
      <c r="I84" s="2187"/>
      <c r="J84" s="2186"/>
      <c r="K84" s="2186"/>
      <c r="L84" s="2183"/>
    </row>
    <row r="85" spans="1:12" x14ac:dyDescent="0.15">
      <c r="A85" s="2186"/>
      <c r="B85" s="2186"/>
      <c r="C85" s="2186"/>
      <c r="D85" s="2186"/>
      <c r="E85" s="2186"/>
      <c r="F85" s="2186"/>
      <c r="G85" s="2187"/>
      <c r="H85" s="2187"/>
      <c r="I85" s="2187"/>
      <c r="J85" s="2186"/>
      <c r="K85" s="2186"/>
      <c r="L85" s="2183"/>
    </row>
    <row r="86" spans="1:12" x14ac:dyDescent="0.15">
      <c r="A86" s="2186"/>
      <c r="B86" s="2186"/>
      <c r="C86" s="2186"/>
      <c r="D86" s="2186"/>
      <c r="E86" s="2186"/>
      <c r="F86" s="2186"/>
      <c r="G86" s="2187"/>
      <c r="H86" s="2187"/>
      <c r="I86" s="2187"/>
      <c r="J86" s="2186"/>
      <c r="K86" s="2186"/>
      <c r="L86" s="2183"/>
    </row>
    <row r="87" spans="1:12" x14ac:dyDescent="0.15">
      <c r="A87" s="2186"/>
      <c r="B87" s="2186"/>
      <c r="C87" s="2186"/>
      <c r="D87" s="2186"/>
      <c r="E87" s="2186"/>
      <c r="F87" s="2186"/>
      <c r="G87" s="2187"/>
      <c r="H87" s="2187"/>
      <c r="I87" s="2187"/>
      <c r="J87" s="2186"/>
      <c r="K87" s="2186"/>
      <c r="L87" s="2183"/>
    </row>
    <row r="88" spans="1:12" x14ac:dyDescent="0.15">
      <c r="A88" s="2184"/>
      <c r="B88" s="2184"/>
      <c r="C88" s="2184"/>
      <c r="D88" s="2184"/>
      <c r="E88" s="2184"/>
      <c r="F88" s="2184"/>
      <c r="G88" s="2185"/>
      <c r="H88" s="2185"/>
      <c r="I88" s="2185"/>
      <c r="J88" s="2184"/>
      <c r="K88" s="2184"/>
      <c r="L88" s="2183"/>
    </row>
  </sheetData>
  <mergeCells count="14">
    <mergeCell ref="K21:L21"/>
    <mergeCell ref="K22:L22"/>
    <mergeCell ref="I40:J40"/>
    <mergeCell ref="K40:L40"/>
    <mergeCell ref="A51:G51"/>
    <mergeCell ref="A50:L50"/>
    <mergeCell ref="I51:J51"/>
    <mergeCell ref="K51:L51"/>
    <mergeCell ref="I21:J21"/>
    <mergeCell ref="A1:D1"/>
    <mergeCell ref="I1:J1"/>
    <mergeCell ref="K1:L1"/>
    <mergeCell ref="K2:L2"/>
    <mergeCell ref="A20:L20"/>
  </mergeCells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&amp;C&amp;"Calibri,Regular"&amp;7&amp;K000000Fact book - Q3 2019</oddFooter>
  </headerFooter>
  <ignoredErrors>
    <ignoredError sqref="A4:L19 A21:L64 B20:L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56DFD-7FA5-4603-9A38-8CE3811FB14C}">
  <sheetPr codeName="Sheet13">
    <tabColor theme="7" tint="0.59999389629810485"/>
  </sheetPr>
  <dimension ref="A1:T71"/>
  <sheetViews>
    <sheetView view="pageBreakPreview" topLeftCell="A52" zoomScaleNormal="100" zoomScaleSheetLayoutView="100" workbookViewId="0">
      <selection activeCell="Q51" sqref="Q51"/>
    </sheetView>
  </sheetViews>
  <sheetFormatPr defaultColWidth="9.140625" defaultRowHeight="13.5" customHeight="1" x14ac:dyDescent="0.15"/>
  <cols>
    <col min="1" max="1" width="30" style="2181" customWidth="1"/>
    <col min="2" max="5" width="7.28515625" style="2181" customWidth="1"/>
    <col min="6" max="6" width="7.28515625" style="2182" customWidth="1"/>
    <col min="7" max="8" width="7.28515625" style="2181" customWidth="1"/>
    <col min="9" max="16384" width="9.140625" style="2181"/>
  </cols>
  <sheetData>
    <row r="1" spans="1:10" ht="13.5" customHeight="1" thickBot="1" x14ac:dyDescent="0.2">
      <c r="A1" s="2626"/>
      <c r="B1" s="2626"/>
      <c r="C1" s="2626"/>
      <c r="D1" s="2626"/>
      <c r="E1" s="1976"/>
      <c r="F1" s="1976"/>
      <c r="G1" s="1976"/>
      <c r="H1" s="1976"/>
      <c r="I1" s="1975"/>
      <c r="J1" s="1975"/>
    </row>
    <row r="2" spans="1:10" s="2204" customFormat="1" ht="13.5" customHeight="1" x14ac:dyDescent="0.2">
      <c r="A2" s="2614" t="s">
        <v>1589</v>
      </c>
      <c r="B2" s="2614" t="s">
        <v>85</v>
      </c>
      <c r="C2" s="2614" t="s">
        <v>85</v>
      </c>
      <c r="D2" s="2614" t="s">
        <v>85</v>
      </c>
      <c r="E2" s="1477"/>
      <c r="F2" s="1477"/>
      <c r="G2" s="1477"/>
      <c r="H2" s="1495"/>
      <c r="I2" s="2624" t="s">
        <v>1059</v>
      </c>
      <c r="J2" s="2625" t="s">
        <v>85</v>
      </c>
    </row>
    <row r="3" spans="1:10" ht="13.5" customHeight="1" x14ac:dyDescent="0.15">
      <c r="A3" s="1494"/>
      <c r="B3" s="1494"/>
      <c r="C3" s="1494"/>
      <c r="D3" s="1494"/>
      <c r="E3" s="1494"/>
      <c r="F3" s="1494"/>
      <c r="G3" s="1494"/>
      <c r="H3" s="1493"/>
      <c r="I3" s="1553"/>
      <c r="J3" s="1552"/>
    </row>
    <row r="4" spans="1:10" ht="13.5" customHeight="1" thickBot="1" x14ac:dyDescent="0.2">
      <c r="A4" s="1551" t="s">
        <v>994</v>
      </c>
      <c r="B4" s="1550" t="s">
        <v>1465</v>
      </c>
      <c r="C4" s="1550" t="s">
        <v>1034</v>
      </c>
      <c r="D4" s="1550" t="s">
        <v>1033</v>
      </c>
      <c r="E4" s="1550" t="s">
        <v>1032</v>
      </c>
      <c r="F4" s="1550" t="s">
        <v>1041</v>
      </c>
      <c r="G4" s="1550" t="s">
        <v>1040</v>
      </c>
      <c r="H4" s="1492" t="s">
        <v>1039</v>
      </c>
      <c r="I4" s="1549" t="s">
        <v>1464</v>
      </c>
      <c r="J4" s="1548" t="s">
        <v>1463</v>
      </c>
    </row>
    <row r="5" spans="1:10" ht="13.5" customHeight="1" x14ac:dyDescent="0.2">
      <c r="A5" s="1491" t="s">
        <v>1058</v>
      </c>
      <c r="B5" s="1517">
        <v>140</v>
      </c>
      <c r="C5" s="1517">
        <v>145</v>
      </c>
      <c r="D5" s="1517">
        <v>140</v>
      </c>
      <c r="E5" s="1517">
        <v>144</v>
      </c>
      <c r="F5" s="1517">
        <v>145</v>
      </c>
      <c r="G5" s="1517">
        <v>143</v>
      </c>
      <c r="H5" s="1540">
        <v>143</v>
      </c>
      <c r="I5" s="2329">
        <v>-0.03</v>
      </c>
      <c r="J5" s="2328">
        <v>-0.03</v>
      </c>
    </row>
    <row r="6" spans="1:10" ht="13.5" customHeight="1" x14ac:dyDescent="0.2">
      <c r="A6" s="1483" t="s">
        <v>1057</v>
      </c>
      <c r="B6" s="1482">
        <v>65</v>
      </c>
      <c r="C6" s="1482">
        <v>49</v>
      </c>
      <c r="D6" s="1482">
        <v>51</v>
      </c>
      <c r="E6" s="1482">
        <v>47</v>
      </c>
      <c r="F6" s="1482">
        <v>50</v>
      </c>
      <c r="G6" s="1482">
        <v>51</v>
      </c>
      <c r="H6" s="1485">
        <v>56</v>
      </c>
      <c r="I6" s="2327">
        <v>0.33</v>
      </c>
      <c r="J6" s="2326">
        <v>0.3</v>
      </c>
    </row>
    <row r="7" spans="1:10" ht="13.5" customHeight="1" x14ac:dyDescent="0.2">
      <c r="A7" s="1483" t="s">
        <v>1056</v>
      </c>
      <c r="B7" s="1482">
        <v>27</v>
      </c>
      <c r="C7" s="1482">
        <v>13</v>
      </c>
      <c r="D7" s="1482">
        <v>54</v>
      </c>
      <c r="E7" s="1482">
        <v>16</v>
      </c>
      <c r="F7" s="1482">
        <v>15</v>
      </c>
      <c r="G7" s="1482">
        <v>1</v>
      </c>
      <c r="H7" s="1485">
        <v>80</v>
      </c>
      <c r="I7" s="2327">
        <v>0</v>
      </c>
      <c r="J7" s="2326">
        <v>0</v>
      </c>
    </row>
    <row r="8" spans="1:10" ht="13.5" customHeight="1" x14ac:dyDescent="0.2">
      <c r="A8" s="1483" t="s">
        <v>1055</v>
      </c>
      <c r="B8" s="2336">
        <v>0</v>
      </c>
      <c r="C8" s="1482">
        <v>-1</v>
      </c>
      <c r="D8" s="2336">
        <v>0</v>
      </c>
      <c r="E8" s="1482">
        <v>-1</v>
      </c>
      <c r="F8" s="1482">
        <v>-1</v>
      </c>
      <c r="G8" s="2336">
        <v>0</v>
      </c>
      <c r="H8" s="2335">
        <v>0</v>
      </c>
      <c r="I8" s="1547"/>
      <c r="J8" s="1546"/>
    </row>
    <row r="9" spans="1:10" ht="13.5" customHeight="1" x14ac:dyDescent="0.2">
      <c r="A9" s="1460" t="s">
        <v>1054</v>
      </c>
      <c r="B9" s="1475">
        <v>232</v>
      </c>
      <c r="C9" s="1475">
        <v>206</v>
      </c>
      <c r="D9" s="1475">
        <v>245</v>
      </c>
      <c r="E9" s="1475">
        <v>206</v>
      </c>
      <c r="F9" s="1475">
        <v>209</v>
      </c>
      <c r="G9" s="1475">
        <v>195</v>
      </c>
      <c r="H9" s="1488">
        <v>279</v>
      </c>
      <c r="I9" s="2331">
        <v>0.13</v>
      </c>
      <c r="J9" s="2330">
        <v>0.11</v>
      </c>
    </row>
    <row r="10" spans="1:10" ht="13.5" customHeight="1" x14ac:dyDescent="0.2">
      <c r="A10" s="1460" t="s">
        <v>1053</v>
      </c>
      <c r="B10" s="1475">
        <v>-133</v>
      </c>
      <c r="C10" s="1475">
        <v>-135</v>
      </c>
      <c r="D10" s="1475">
        <v>-136</v>
      </c>
      <c r="E10" s="1475">
        <v>-141</v>
      </c>
      <c r="F10" s="1475">
        <v>-142</v>
      </c>
      <c r="G10" s="1475">
        <v>-144</v>
      </c>
      <c r="H10" s="1488">
        <v>-141</v>
      </c>
      <c r="I10" s="2331">
        <v>-0.01</v>
      </c>
      <c r="J10" s="2330">
        <v>-0.06</v>
      </c>
    </row>
    <row r="11" spans="1:10" ht="13.5" customHeight="1" x14ac:dyDescent="0.2">
      <c r="A11" s="1460" t="s">
        <v>1052</v>
      </c>
      <c r="B11" s="1475">
        <v>99</v>
      </c>
      <c r="C11" s="1475">
        <v>71</v>
      </c>
      <c r="D11" s="1475">
        <v>109</v>
      </c>
      <c r="E11" s="1475">
        <v>65</v>
      </c>
      <c r="F11" s="1475">
        <v>67</v>
      </c>
      <c r="G11" s="1475">
        <v>51</v>
      </c>
      <c r="H11" s="1488">
        <v>138</v>
      </c>
      <c r="I11" s="2331">
        <v>0.39</v>
      </c>
      <c r="J11" s="2330">
        <v>0.48</v>
      </c>
    </row>
    <row r="12" spans="1:10" ht="13.5" customHeight="1" x14ac:dyDescent="0.2">
      <c r="A12" s="1483" t="s">
        <v>1051</v>
      </c>
      <c r="B12" s="1482">
        <v>-40</v>
      </c>
      <c r="C12" s="1482">
        <v>-5</v>
      </c>
      <c r="D12" s="1482">
        <v>3</v>
      </c>
      <c r="E12" s="1482">
        <v>-6</v>
      </c>
      <c r="F12" s="1482">
        <v>-3</v>
      </c>
      <c r="G12" s="1482">
        <v>-7</v>
      </c>
      <c r="H12" s="1485">
        <v>-8</v>
      </c>
      <c r="I12" s="1547"/>
      <c r="J12" s="1546"/>
    </row>
    <row r="13" spans="1:10" ht="13.5" customHeight="1" x14ac:dyDescent="0.2">
      <c r="A13" s="1460" t="s">
        <v>1050</v>
      </c>
      <c r="B13" s="1475">
        <v>59</v>
      </c>
      <c r="C13" s="1475">
        <v>66</v>
      </c>
      <c r="D13" s="1475">
        <v>112</v>
      </c>
      <c r="E13" s="1475">
        <v>59</v>
      </c>
      <c r="F13" s="1475">
        <v>64</v>
      </c>
      <c r="G13" s="1475">
        <v>44</v>
      </c>
      <c r="H13" s="1488">
        <v>130</v>
      </c>
      <c r="I13" s="2331">
        <v>-0.11</v>
      </c>
      <c r="J13" s="2330">
        <v>-0.08</v>
      </c>
    </row>
    <row r="14" spans="1:10" ht="13.5" customHeight="1" x14ac:dyDescent="0.2">
      <c r="A14" s="1474"/>
      <c r="B14" s="1474"/>
      <c r="C14" s="1473"/>
      <c r="D14" s="1473"/>
      <c r="E14" s="1473"/>
      <c r="F14" s="1473"/>
      <c r="G14" s="1473"/>
      <c r="H14" s="1487"/>
      <c r="I14" s="1545"/>
      <c r="J14" s="1544"/>
    </row>
    <row r="15" spans="1:10" ht="13.5" customHeight="1" x14ac:dyDescent="0.2">
      <c r="A15" s="1483" t="s">
        <v>1049</v>
      </c>
      <c r="B15" s="1482">
        <v>57.3</v>
      </c>
      <c r="C15" s="1482">
        <v>65.5</v>
      </c>
      <c r="D15" s="1482">
        <v>55.5</v>
      </c>
      <c r="E15" s="1482">
        <v>68.400000000000006</v>
      </c>
      <c r="F15" s="1482">
        <v>67.900000000000006</v>
      </c>
      <c r="G15" s="1482">
        <v>73.8</v>
      </c>
      <c r="H15" s="1485">
        <v>50.5</v>
      </c>
      <c r="I15" s="1547"/>
      <c r="J15" s="1546"/>
    </row>
    <row r="16" spans="1:10" ht="13.5" customHeight="1" x14ac:dyDescent="0.2">
      <c r="A16" s="1483" t="s">
        <v>1125</v>
      </c>
      <c r="B16" s="1482">
        <v>10.763316303833594</v>
      </c>
      <c r="C16" s="1482">
        <v>12.046980312364711</v>
      </c>
      <c r="D16" s="1482">
        <v>21.16308006164385</v>
      </c>
      <c r="E16" s="1482">
        <v>12.028623232460047</v>
      </c>
      <c r="F16" s="1482">
        <v>12.932869844843282</v>
      </c>
      <c r="G16" s="1482">
        <v>8.850206431686555</v>
      </c>
      <c r="H16" s="1485">
        <v>26.42580263682855</v>
      </c>
      <c r="I16" s="1547"/>
      <c r="J16" s="1546"/>
    </row>
    <row r="17" spans="1:10" ht="13.5" customHeight="1" x14ac:dyDescent="0.2">
      <c r="A17" s="1483" t="s">
        <v>1124</v>
      </c>
      <c r="B17" s="1482">
        <v>1575</v>
      </c>
      <c r="C17" s="1482">
        <v>1670</v>
      </c>
      <c r="D17" s="1482">
        <v>1651</v>
      </c>
      <c r="E17" s="1482">
        <v>1477</v>
      </c>
      <c r="F17" s="1482">
        <v>1496</v>
      </c>
      <c r="G17" s="1482">
        <v>1502</v>
      </c>
      <c r="H17" s="1485">
        <v>1499</v>
      </c>
      <c r="I17" s="2327">
        <v>-0.06</v>
      </c>
      <c r="J17" s="2326">
        <v>0.05</v>
      </c>
    </row>
    <row r="18" spans="1:10" ht="13.5" customHeight="1" x14ac:dyDescent="0.2">
      <c r="A18" s="1531" t="s">
        <v>1044</v>
      </c>
      <c r="B18" s="1482">
        <v>9127</v>
      </c>
      <c r="C18" s="1482">
        <v>9095</v>
      </c>
      <c r="D18" s="1482">
        <v>9045</v>
      </c>
      <c r="E18" s="1482">
        <v>8766</v>
      </c>
      <c r="F18" s="1482">
        <v>7658</v>
      </c>
      <c r="G18" s="1482">
        <v>7617</v>
      </c>
      <c r="H18" s="1485">
        <v>7589</v>
      </c>
      <c r="I18" s="2327">
        <v>0</v>
      </c>
      <c r="J18" s="2326">
        <v>0.19</v>
      </c>
    </row>
    <row r="19" spans="1:10" ht="13.5" customHeight="1" thickBot="1" x14ac:dyDescent="0.25">
      <c r="A19" s="1483" t="s">
        <v>1043</v>
      </c>
      <c r="B19" s="1482">
        <v>1912</v>
      </c>
      <c r="C19" s="1482">
        <v>1953</v>
      </c>
      <c r="D19" s="1482">
        <v>1987</v>
      </c>
      <c r="E19" s="1482">
        <v>2012</v>
      </c>
      <c r="F19" s="1482">
        <v>2061</v>
      </c>
      <c r="G19" s="1482">
        <v>2121</v>
      </c>
      <c r="H19" s="1485">
        <v>2184</v>
      </c>
      <c r="I19" s="2325">
        <v>-0.02</v>
      </c>
      <c r="J19" s="2324">
        <v>-7.0000000000000007E-2</v>
      </c>
    </row>
    <row r="20" spans="1:10" ht="13.5" customHeight="1" thickBot="1" x14ac:dyDescent="0.25">
      <c r="A20" s="1483"/>
      <c r="B20" s="1483"/>
      <c r="C20" s="1482"/>
      <c r="D20" s="1482"/>
      <c r="E20" s="1482"/>
      <c r="F20" s="1482"/>
      <c r="G20" s="1482"/>
      <c r="H20" s="1482"/>
      <c r="I20" s="1528"/>
      <c r="J20" s="1528"/>
    </row>
    <row r="21" spans="1:10" ht="13.5" customHeight="1" x14ac:dyDescent="0.2">
      <c r="A21" s="1477" t="s">
        <v>1127</v>
      </c>
      <c r="B21" s="1477"/>
      <c r="C21" s="1477"/>
      <c r="D21" s="1477"/>
      <c r="E21" s="1477"/>
      <c r="F21" s="1477"/>
      <c r="G21" s="1477"/>
      <c r="H21" s="1495"/>
      <c r="I21" s="2624" t="s">
        <v>1059</v>
      </c>
      <c r="J21" s="2625" t="s">
        <v>85</v>
      </c>
    </row>
    <row r="22" spans="1:10" ht="13.5" customHeight="1" thickBot="1" x14ac:dyDescent="0.2">
      <c r="A22" s="1551" t="s">
        <v>1027</v>
      </c>
      <c r="B22" s="1550" t="s">
        <v>1465</v>
      </c>
      <c r="C22" s="1550" t="s">
        <v>1034</v>
      </c>
      <c r="D22" s="1550" t="s">
        <v>1033</v>
      </c>
      <c r="E22" s="1550" t="s">
        <v>1032</v>
      </c>
      <c r="F22" s="1550" t="s">
        <v>1041</v>
      </c>
      <c r="G22" s="1550" t="s">
        <v>1040</v>
      </c>
      <c r="H22" s="1492" t="s">
        <v>1039</v>
      </c>
      <c r="I22" s="1549" t="s">
        <v>1464</v>
      </c>
      <c r="J22" s="1548" t="s">
        <v>1463</v>
      </c>
    </row>
    <row r="23" spans="1:10" ht="13.5" customHeight="1" x14ac:dyDescent="0.2">
      <c r="A23" s="1526" t="s">
        <v>1121</v>
      </c>
      <c r="B23" s="2408">
        <v>0.2</v>
      </c>
      <c r="C23" s="2408">
        <v>0.2</v>
      </c>
      <c r="D23" s="2408">
        <v>0.2</v>
      </c>
      <c r="E23" s="2409">
        <v>0.2</v>
      </c>
      <c r="F23" s="2409">
        <v>0.2</v>
      </c>
      <c r="G23" s="2409">
        <v>0.2</v>
      </c>
      <c r="H23" s="2410">
        <v>0.2</v>
      </c>
      <c r="I23" s="2329">
        <v>0</v>
      </c>
      <c r="J23" s="2328">
        <v>0</v>
      </c>
    </row>
    <row r="24" spans="1:10" ht="13.5" customHeight="1" x14ac:dyDescent="0.2">
      <c r="A24" s="1502" t="s">
        <v>1120</v>
      </c>
      <c r="B24" s="2411">
        <v>30.9</v>
      </c>
      <c r="C24" s="1523">
        <v>30.7</v>
      </c>
      <c r="D24" s="1462">
        <v>30.6</v>
      </c>
      <c r="E24" s="1462">
        <v>30.5</v>
      </c>
      <c r="F24" s="1462">
        <v>30.4</v>
      </c>
      <c r="G24" s="1462">
        <v>30.300000000000004</v>
      </c>
      <c r="H24" s="1522">
        <v>29.9</v>
      </c>
      <c r="I24" s="2327">
        <v>0.01</v>
      </c>
      <c r="J24" s="2326">
        <v>0.02</v>
      </c>
    </row>
    <row r="25" spans="1:10" ht="13.5" customHeight="1" thickBot="1" x14ac:dyDescent="0.25">
      <c r="A25" s="1554" t="s">
        <v>1119</v>
      </c>
      <c r="B25" s="2415">
        <v>8.9</v>
      </c>
      <c r="C25" s="1974">
        <v>9</v>
      </c>
      <c r="D25" s="1971">
        <v>9.1</v>
      </c>
      <c r="E25" s="1971">
        <v>9.1999999999999993</v>
      </c>
      <c r="F25" s="1971">
        <v>9.4</v>
      </c>
      <c r="G25" s="1971">
        <v>9.6999999999999993</v>
      </c>
      <c r="H25" s="1518">
        <v>9.9</v>
      </c>
      <c r="I25" s="2325">
        <v>-0.01</v>
      </c>
      <c r="J25" s="2324">
        <v>-0.05</v>
      </c>
    </row>
    <row r="26" spans="1:10" ht="13.5" customHeight="1" x14ac:dyDescent="0.2">
      <c r="A26" s="1470" t="s">
        <v>1118</v>
      </c>
      <c r="B26" s="1469">
        <v>40.1</v>
      </c>
      <c r="C26" s="1970">
        <v>39.9</v>
      </c>
      <c r="D26" s="1970">
        <v>39.9</v>
      </c>
      <c r="E26" s="1970">
        <v>39.9</v>
      </c>
      <c r="F26" s="1970">
        <v>40</v>
      </c>
      <c r="G26" s="1970">
        <v>40.200000000000003</v>
      </c>
      <c r="H26" s="1969">
        <v>40</v>
      </c>
      <c r="I26" s="2323">
        <v>0.01</v>
      </c>
      <c r="J26" s="2322">
        <v>0</v>
      </c>
    </row>
    <row r="27" spans="1:10" ht="13.5" customHeight="1" x14ac:dyDescent="0.2">
      <c r="A27" s="1474"/>
      <c r="B27" s="1473"/>
      <c r="C27" s="1521"/>
      <c r="D27" s="1521"/>
      <c r="E27" s="1521"/>
      <c r="F27" s="1521"/>
      <c r="G27" s="1521"/>
      <c r="H27" s="1520"/>
      <c r="I27" s="1545"/>
      <c r="J27" s="1544"/>
    </row>
    <row r="28" spans="1:10" ht="13.5" customHeight="1" x14ac:dyDescent="0.2">
      <c r="A28" s="1502" t="s">
        <v>1117</v>
      </c>
      <c r="B28" s="2411">
        <v>1.7</v>
      </c>
      <c r="C28" s="2411">
        <v>1.7</v>
      </c>
      <c r="D28" s="2411">
        <v>1.7</v>
      </c>
      <c r="E28" s="2411">
        <v>1.6</v>
      </c>
      <c r="F28" s="2411">
        <v>1.7</v>
      </c>
      <c r="G28" s="2411">
        <v>2.2000000000000002</v>
      </c>
      <c r="H28" s="2413">
        <v>2.2999999999999998</v>
      </c>
      <c r="I28" s="2327">
        <v>0</v>
      </c>
      <c r="J28" s="2326">
        <v>0</v>
      </c>
    </row>
    <row r="29" spans="1:10" ht="13.5" customHeight="1" thickBot="1" x14ac:dyDescent="0.25">
      <c r="A29" s="1554" t="s">
        <v>1116</v>
      </c>
      <c r="B29" s="2415">
        <v>23.1</v>
      </c>
      <c r="C29" s="1974">
        <v>23.3</v>
      </c>
      <c r="D29" s="1971">
        <v>22.8</v>
      </c>
      <c r="E29" s="1971">
        <v>22.9</v>
      </c>
      <c r="F29" s="1971">
        <v>23.3</v>
      </c>
      <c r="G29" s="1971">
        <v>23.6</v>
      </c>
      <c r="H29" s="1518">
        <v>23.1</v>
      </c>
      <c r="I29" s="2325">
        <v>-0.01</v>
      </c>
      <c r="J29" s="2324">
        <v>-0.01</v>
      </c>
    </row>
    <row r="30" spans="1:10" ht="13.5" customHeight="1" thickBot="1" x14ac:dyDescent="0.25">
      <c r="A30" s="1470" t="s">
        <v>1115</v>
      </c>
      <c r="B30" s="1469">
        <v>24.8</v>
      </c>
      <c r="C30" s="1970">
        <v>25</v>
      </c>
      <c r="D30" s="1970">
        <v>24.5</v>
      </c>
      <c r="E30" s="1970">
        <v>24.5</v>
      </c>
      <c r="F30" s="1970">
        <v>25</v>
      </c>
      <c r="G30" s="1970">
        <v>25.8</v>
      </c>
      <c r="H30" s="1969">
        <v>25.4</v>
      </c>
      <c r="I30" s="2334">
        <v>-0.01</v>
      </c>
      <c r="J30" s="2333">
        <v>-0.01</v>
      </c>
    </row>
    <row r="31" spans="1:10" ht="13.5" customHeight="1" x14ac:dyDescent="0.2">
      <c r="A31" s="1483"/>
      <c r="B31" s="1483"/>
      <c r="C31" s="1482"/>
      <c r="D31" s="1482"/>
      <c r="E31" s="1482"/>
      <c r="F31" s="1482"/>
      <c r="G31" s="1482"/>
      <c r="H31" s="1482"/>
      <c r="I31" s="1484"/>
      <c r="J31" s="1484"/>
    </row>
    <row r="32" spans="1:10" ht="13.5" customHeight="1" x14ac:dyDescent="0.2">
      <c r="A32" s="2626"/>
      <c r="B32" s="2626"/>
      <c r="C32" s="2626"/>
      <c r="D32" s="2626"/>
      <c r="E32" s="1482"/>
      <c r="F32" s="1482"/>
      <c r="G32" s="1482"/>
      <c r="H32" s="1482"/>
      <c r="I32" s="1461"/>
      <c r="J32" s="1461"/>
    </row>
    <row r="33" spans="1:20" ht="13.5" customHeight="1" thickBot="1" x14ac:dyDescent="0.25">
      <c r="A33" s="2614" t="s">
        <v>1618</v>
      </c>
      <c r="B33" s="2614" t="s">
        <v>85</v>
      </c>
      <c r="C33" s="2614" t="s">
        <v>85</v>
      </c>
      <c r="D33" s="2614" t="s">
        <v>85</v>
      </c>
      <c r="E33" s="2614" t="s">
        <v>85</v>
      </c>
      <c r="F33" s="2614" t="s">
        <v>85</v>
      </c>
      <c r="G33" s="2614" t="s">
        <v>85</v>
      </c>
      <c r="H33" s="2614" t="s">
        <v>85</v>
      </c>
      <c r="I33" s="2620" t="s">
        <v>85</v>
      </c>
      <c r="J33" s="2620" t="s">
        <v>85</v>
      </c>
    </row>
    <row r="34" spans="1:20" ht="13.5" customHeight="1" x14ac:dyDescent="0.2">
      <c r="A34" s="1477"/>
      <c r="B34" s="1477"/>
      <c r="C34" s="1477"/>
      <c r="D34" s="1477"/>
      <c r="E34" s="1477"/>
      <c r="F34" s="1477"/>
      <c r="G34" s="1477"/>
      <c r="H34" s="1495"/>
      <c r="I34" s="2624" t="s">
        <v>1059</v>
      </c>
      <c r="J34" s="2625" t="s">
        <v>85</v>
      </c>
    </row>
    <row r="35" spans="1:20" ht="13.5" customHeight="1" thickBot="1" x14ac:dyDescent="0.2">
      <c r="A35" s="1551" t="s">
        <v>994</v>
      </c>
      <c r="B35" s="1550" t="s">
        <v>1465</v>
      </c>
      <c r="C35" s="1550" t="s">
        <v>1034</v>
      </c>
      <c r="D35" s="1550" t="s">
        <v>1033</v>
      </c>
      <c r="E35" s="1550" t="s">
        <v>1032</v>
      </c>
      <c r="F35" s="1550" t="s">
        <v>1041</v>
      </c>
      <c r="G35" s="1550" t="s">
        <v>1040</v>
      </c>
      <c r="H35" s="1492" t="s">
        <v>1039</v>
      </c>
      <c r="I35" s="1549" t="s">
        <v>1464</v>
      </c>
      <c r="J35" s="1548" t="s">
        <v>1463</v>
      </c>
    </row>
    <row r="36" spans="1:20" ht="13.5" customHeight="1" x14ac:dyDescent="0.2">
      <c r="A36" s="1491" t="s">
        <v>1058</v>
      </c>
      <c r="B36" s="1538">
        <v>103</v>
      </c>
      <c r="C36" s="1538">
        <v>102</v>
      </c>
      <c r="D36" s="1538">
        <v>102</v>
      </c>
      <c r="E36" s="1538">
        <v>103</v>
      </c>
      <c r="F36" s="1538">
        <v>104</v>
      </c>
      <c r="G36" s="1538">
        <v>107</v>
      </c>
      <c r="H36" s="1537">
        <v>105</v>
      </c>
      <c r="I36" s="2329">
        <v>0.01</v>
      </c>
      <c r="J36" s="2328">
        <v>-0.01</v>
      </c>
    </row>
    <row r="37" spans="1:20" ht="13.5" customHeight="1" x14ac:dyDescent="0.2">
      <c r="A37" s="1483" t="s">
        <v>1057</v>
      </c>
      <c r="B37" s="1536">
        <v>42</v>
      </c>
      <c r="C37" s="1536">
        <v>45</v>
      </c>
      <c r="D37" s="1536">
        <v>40</v>
      </c>
      <c r="E37" s="1536">
        <v>42</v>
      </c>
      <c r="F37" s="1536">
        <v>44</v>
      </c>
      <c r="G37" s="1536">
        <v>47</v>
      </c>
      <c r="H37" s="1535">
        <v>46</v>
      </c>
      <c r="I37" s="2327">
        <v>-7.0000000000000007E-2</v>
      </c>
      <c r="J37" s="2326">
        <v>-0.05</v>
      </c>
    </row>
    <row r="38" spans="1:20" ht="13.5" customHeight="1" x14ac:dyDescent="0.2">
      <c r="A38" s="1483" t="s">
        <v>1056</v>
      </c>
      <c r="B38" s="1536">
        <v>11</v>
      </c>
      <c r="C38" s="1536">
        <v>7</v>
      </c>
      <c r="D38" s="1536">
        <v>4</v>
      </c>
      <c r="E38" s="1536">
        <v>7</v>
      </c>
      <c r="F38" s="1536">
        <v>5</v>
      </c>
      <c r="G38" s="1536">
        <v>3</v>
      </c>
      <c r="H38" s="1535">
        <v>3</v>
      </c>
      <c r="I38" s="2327">
        <v>0</v>
      </c>
      <c r="J38" s="2326">
        <v>0</v>
      </c>
    </row>
    <row r="39" spans="1:20" ht="13.5" customHeight="1" x14ac:dyDescent="0.2">
      <c r="A39" s="1483" t="s">
        <v>1055</v>
      </c>
      <c r="B39" s="2332">
        <v>0</v>
      </c>
      <c r="C39" s="2332">
        <v>0</v>
      </c>
      <c r="D39" s="2332">
        <v>0</v>
      </c>
      <c r="E39" s="2332">
        <v>0</v>
      </c>
      <c r="F39" s="2332">
        <v>0</v>
      </c>
      <c r="G39" s="2332">
        <v>0</v>
      </c>
      <c r="H39" s="1535">
        <v>1</v>
      </c>
      <c r="I39" s="1547"/>
      <c r="J39" s="1546"/>
    </row>
    <row r="40" spans="1:20" ht="13.5" customHeight="1" x14ac:dyDescent="0.2">
      <c r="A40" s="1460" t="s">
        <v>1054</v>
      </c>
      <c r="B40" s="1514">
        <v>156</v>
      </c>
      <c r="C40" s="1514">
        <v>154</v>
      </c>
      <c r="D40" s="1514">
        <v>146</v>
      </c>
      <c r="E40" s="1514">
        <v>152</v>
      </c>
      <c r="F40" s="1514">
        <v>153</v>
      </c>
      <c r="G40" s="1514">
        <v>157</v>
      </c>
      <c r="H40" s="1534">
        <v>155</v>
      </c>
      <c r="I40" s="2331">
        <v>0.01</v>
      </c>
      <c r="J40" s="2330">
        <v>0.02</v>
      </c>
    </row>
    <row r="41" spans="1:20" ht="13.5" customHeight="1" x14ac:dyDescent="0.2">
      <c r="A41" s="1460" t="s">
        <v>1053</v>
      </c>
      <c r="B41" s="1514">
        <v>-111</v>
      </c>
      <c r="C41" s="1514">
        <v>-116</v>
      </c>
      <c r="D41" s="1514">
        <v>-123</v>
      </c>
      <c r="E41" s="1514">
        <v>-109</v>
      </c>
      <c r="F41" s="1514">
        <v>-106</v>
      </c>
      <c r="G41" s="1514">
        <v>-114</v>
      </c>
      <c r="H41" s="1534">
        <v>-118</v>
      </c>
      <c r="I41" s="2331">
        <v>-0.04</v>
      </c>
      <c r="J41" s="2330">
        <v>0.05</v>
      </c>
    </row>
    <row r="42" spans="1:20" ht="13.5" customHeight="1" x14ac:dyDescent="0.2">
      <c r="A42" s="1460" t="s">
        <v>1052</v>
      </c>
      <c r="B42" s="1514">
        <v>45</v>
      </c>
      <c r="C42" s="1514">
        <v>38</v>
      </c>
      <c r="D42" s="1514">
        <v>23</v>
      </c>
      <c r="E42" s="1514">
        <v>43</v>
      </c>
      <c r="F42" s="1514">
        <v>47</v>
      </c>
      <c r="G42" s="1514">
        <v>43</v>
      </c>
      <c r="H42" s="1534">
        <v>37</v>
      </c>
      <c r="I42" s="2331">
        <v>0.18</v>
      </c>
      <c r="J42" s="2330">
        <v>-0.04</v>
      </c>
    </row>
    <row r="43" spans="1:20" ht="13.5" customHeight="1" x14ac:dyDescent="0.2">
      <c r="A43" s="1483" t="s">
        <v>1051</v>
      </c>
      <c r="B43" s="1536">
        <v>46</v>
      </c>
      <c r="C43" s="1530">
        <v>-9</v>
      </c>
      <c r="D43" s="1530">
        <v>-31</v>
      </c>
      <c r="E43" s="1530">
        <v>-7</v>
      </c>
      <c r="F43" s="1530">
        <v>2</v>
      </c>
      <c r="G43" s="1530">
        <v>-18</v>
      </c>
      <c r="H43" s="1529">
        <v>-11</v>
      </c>
      <c r="I43" s="1547"/>
      <c r="J43" s="1546"/>
    </row>
    <row r="44" spans="1:20" ht="13.5" customHeight="1" x14ac:dyDescent="0.2">
      <c r="A44" s="1460" t="s">
        <v>1050</v>
      </c>
      <c r="B44" s="1514">
        <v>91</v>
      </c>
      <c r="C44" s="1514">
        <v>29</v>
      </c>
      <c r="D44" s="1514">
        <v>-8</v>
      </c>
      <c r="E44" s="1514">
        <v>36</v>
      </c>
      <c r="F44" s="1514">
        <v>49</v>
      </c>
      <c r="G44" s="1514">
        <v>25</v>
      </c>
      <c r="H44" s="1534">
        <v>26</v>
      </c>
      <c r="I44" s="2331">
        <v>2.14</v>
      </c>
      <c r="J44" s="2330">
        <v>0.86</v>
      </c>
    </row>
    <row r="45" spans="1:20" ht="13.5" customHeight="1" x14ac:dyDescent="0.2">
      <c r="A45" s="1474"/>
      <c r="B45" s="1533"/>
      <c r="C45" s="1533"/>
      <c r="D45" s="1533"/>
      <c r="E45" s="1533"/>
      <c r="F45" s="1533"/>
      <c r="G45" s="1533"/>
      <c r="H45" s="1532"/>
      <c r="I45" s="1545"/>
      <c r="J45" s="1544"/>
    </row>
    <row r="46" spans="1:20" s="2213" customFormat="1" ht="13.5" customHeight="1" x14ac:dyDescent="0.2">
      <c r="A46" s="1483" t="s">
        <v>1049</v>
      </c>
      <c r="B46" s="1530">
        <v>71.2</v>
      </c>
      <c r="C46" s="1530">
        <v>75.3</v>
      </c>
      <c r="D46" s="1530">
        <v>84.2</v>
      </c>
      <c r="E46" s="1530">
        <v>71.7</v>
      </c>
      <c r="F46" s="1530">
        <v>69.3</v>
      </c>
      <c r="G46" s="1530">
        <v>72.599999999999994</v>
      </c>
      <c r="H46" s="1529">
        <v>76.099999999999994</v>
      </c>
      <c r="I46" s="1547"/>
      <c r="J46" s="1546"/>
      <c r="K46" s="2184"/>
      <c r="L46" s="2184"/>
      <c r="M46" s="2184"/>
      <c r="N46" s="2184"/>
      <c r="O46" s="2184"/>
      <c r="P46" s="2184"/>
      <c r="Q46" s="2184"/>
      <c r="R46" s="2184"/>
      <c r="S46" s="2184"/>
      <c r="T46" s="2184"/>
    </row>
    <row r="47" spans="1:20" ht="13.5" customHeight="1" x14ac:dyDescent="0.2">
      <c r="A47" s="1483" t="s">
        <v>1125</v>
      </c>
      <c r="B47" s="1530">
        <v>18.127820088827619</v>
      </c>
      <c r="C47" s="1530">
        <v>5.7240909548290464</v>
      </c>
      <c r="D47" s="1530">
        <v>-1.5871530000813241</v>
      </c>
      <c r="E47" s="1530">
        <v>6.8549747774549559</v>
      </c>
      <c r="F47" s="1530">
        <v>9.1540693266282531</v>
      </c>
      <c r="G47" s="1530">
        <v>4.6748272949046976</v>
      </c>
      <c r="H47" s="1529">
        <v>5.143103721151042</v>
      </c>
      <c r="I47" s="1547"/>
      <c r="J47" s="1546"/>
      <c r="L47" s="2184"/>
      <c r="M47" s="2184"/>
      <c r="N47" s="2184"/>
    </row>
    <row r="48" spans="1:20" ht="13.5" customHeight="1" x14ac:dyDescent="0.2">
      <c r="A48" s="1483" t="s">
        <v>1124</v>
      </c>
      <c r="B48" s="1530">
        <v>1418</v>
      </c>
      <c r="C48" s="1530">
        <v>1473</v>
      </c>
      <c r="D48" s="1530">
        <v>1456</v>
      </c>
      <c r="E48" s="1530">
        <v>1577</v>
      </c>
      <c r="F48" s="1530">
        <v>1626</v>
      </c>
      <c r="G48" s="1530">
        <v>1612</v>
      </c>
      <c r="H48" s="1529">
        <v>1609</v>
      </c>
      <c r="I48" s="2327">
        <v>-0.04</v>
      </c>
      <c r="J48" s="2326">
        <v>-0.13</v>
      </c>
    </row>
    <row r="49" spans="1:10" ht="13.5" customHeight="1" x14ac:dyDescent="0.2">
      <c r="A49" s="1531" t="s">
        <v>1044</v>
      </c>
      <c r="B49" s="1530">
        <v>8006</v>
      </c>
      <c r="C49" s="1530">
        <v>8017</v>
      </c>
      <c r="D49" s="1530">
        <v>7948</v>
      </c>
      <c r="E49" s="1530">
        <v>7762</v>
      </c>
      <c r="F49" s="1530">
        <v>8085</v>
      </c>
      <c r="G49" s="1530">
        <v>8084</v>
      </c>
      <c r="H49" s="1529">
        <v>8006</v>
      </c>
      <c r="I49" s="2327">
        <v>0</v>
      </c>
      <c r="J49" s="2326">
        <v>-0.01</v>
      </c>
    </row>
    <row r="50" spans="1:10" ht="13.5" customHeight="1" thickBot="1" x14ac:dyDescent="0.25">
      <c r="A50" s="1483" t="s">
        <v>1043</v>
      </c>
      <c r="B50" s="1530">
        <v>2124</v>
      </c>
      <c r="C50" s="1530">
        <v>2263</v>
      </c>
      <c r="D50" s="1530">
        <v>2181</v>
      </c>
      <c r="E50" s="1530">
        <v>2106</v>
      </c>
      <c r="F50" s="1530">
        <v>2039</v>
      </c>
      <c r="G50" s="1530">
        <v>2157</v>
      </c>
      <c r="H50" s="1529">
        <v>2232</v>
      </c>
      <c r="I50" s="2325">
        <v>-0.06</v>
      </c>
      <c r="J50" s="2324">
        <v>0.04</v>
      </c>
    </row>
    <row r="51" spans="1:10" ht="13.5" customHeight="1" thickBot="1" x14ac:dyDescent="0.25">
      <c r="A51" s="1483"/>
      <c r="B51" s="1483"/>
      <c r="C51" s="1482"/>
      <c r="D51" s="1482"/>
      <c r="E51" s="1482"/>
      <c r="F51" s="1482"/>
      <c r="G51" s="1482"/>
      <c r="H51" s="1482"/>
      <c r="I51" s="1528"/>
      <c r="J51" s="1528"/>
    </row>
    <row r="52" spans="1:10" ht="13.5" customHeight="1" x14ac:dyDescent="0.2">
      <c r="A52" s="1477" t="s">
        <v>1126</v>
      </c>
      <c r="B52" s="1477"/>
      <c r="C52" s="1477"/>
      <c r="D52" s="1477"/>
      <c r="E52" s="1477"/>
      <c r="F52" s="1477"/>
      <c r="G52" s="1477"/>
      <c r="H52" s="1495"/>
      <c r="I52" s="2624" t="s">
        <v>1059</v>
      </c>
      <c r="J52" s="2625" t="s">
        <v>85</v>
      </c>
    </row>
    <row r="53" spans="1:10" ht="13.5" customHeight="1" thickBot="1" x14ac:dyDescent="0.2">
      <c r="A53" s="1551" t="s">
        <v>1027</v>
      </c>
      <c r="B53" s="1550" t="s">
        <v>1465</v>
      </c>
      <c r="C53" s="1550" t="s">
        <v>1034</v>
      </c>
      <c r="D53" s="1550" t="s">
        <v>1033</v>
      </c>
      <c r="E53" s="1550" t="s">
        <v>1032</v>
      </c>
      <c r="F53" s="1550" t="s">
        <v>1041</v>
      </c>
      <c r="G53" s="1550" t="s">
        <v>1040</v>
      </c>
      <c r="H53" s="1492" t="s">
        <v>1039</v>
      </c>
      <c r="I53" s="1549" t="s">
        <v>1464</v>
      </c>
      <c r="J53" s="1548" t="s">
        <v>1463</v>
      </c>
    </row>
    <row r="54" spans="1:10" ht="13.5" customHeight="1" x14ac:dyDescent="0.2">
      <c r="A54" s="1526" t="s">
        <v>1121</v>
      </c>
      <c r="B54" s="2416">
        <v>0</v>
      </c>
      <c r="C54" s="2416">
        <v>0</v>
      </c>
      <c r="D54" s="2416">
        <v>0</v>
      </c>
      <c r="E54" s="2416">
        <v>0</v>
      </c>
      <c r="F54" s="2416">
        <v>0</v>
      </c>
      <c r="G54" s="2416">
        <v>0</v>
      </c>
      <c r="H54" s="2417">
        <v>0</v>
      </c>
      <c r="I54" s="2329">
        <v>0</v>
      </c>
      <c r="J54" s="2328">
        <v>0</v>
      </c>
    </row>
    <row r="55" spans="1:10" ht="13.5" customHeight="1" x14ac:dyDescent="0.2">
      <c r="A55" s="1502" t="s">
        <v>1120</v>
      </c>
      <c r="B55" s="2399">
        <v>26.8</v>
      </c>
      <c r="C55" s="1973">
        <v>26.6</v>
      </c>
      <c r="D55" s="1462">
        <v>26.4</v>
      </c>
      <c r="E55" s="1462">
        <v>26.3</v>
      </c>
      <c r="F55" s="1462">
        <v>26.4</v>
      </c>
      <c r="G55" s="1462">
        <v>26.6</v>
      </c>
      <c r="H55" s="1522">
        <v>26.6</v>
      </c>
      <c r="I55" s="2327">
        <v>0.01</v>
      </c>
      <c r="J55" s="2326">
        <v>0.02</v>
      </c>
    </row>
    <row r="56" spans="1:10" ht="13.5" customHeight="1" thickBot="1" x14ac:dyDescent="0.25">
      <c r="A56" s="1554" t="s">
        <v>1119</v>
      </c>
      <c r="B56" s="2418">
        <v>6.2</v>
      </c>
      <c r="C56" s="1972">
        <v>6.2</v>
      </c>
      <c r="D56" s="1971">
        <v>6.2</v>
      </c>
      <c r="E56" s="1971">
        <v>6.3</v>
      </c>
      <c r="F56" s="1971">
        <v>6.3</v>
      </c>
      <c r="G56" s="1971">
        <v>6.3</v>
      </c>
      <c r="H56" s="1518">
        <v>6.3</v>
      </c>
      <c r="I56" s="2325">
        <v>0</v>
      </c>
      <c r="J56" s="2324">
        <v>-0.02</v>
      </c>
    </row>
    <row r="57" spans="1:10" ht="13.5" customHeight="1" x14ac:dyDescent="0.2">
      <c r="A57" s="1470" t="s">
        <v>1118</v>
      </c>
      <c r="B57" s="1469">
        <v>33</v>
      </c>
      <c r="C57" s="1970">
        <v>32.799999999999997</v>
      </c>
      <c r="D57" s="1970">
        <v>32.6</v>
      </c>
      <c r="E57" s="1970">
        <v>32.6</v>
      </c>
      <c r="F57" s="1970">
        <v>32.700000000000003</v>
      </c>
      <c r="G57" s="1970">
        <v>32.9</v>
      </c>
      <c r="H57" s="1969">
        <v>32.9</v>
      </c>
      <c r="I57" s="2323">
        <v>0.01</v>
      </c>
      <c r="J57" s="2322">
        <v>0.01</v>
      </c>
    </row>
    <row r="58" spans="1:10" ht="13.5" customHeight="1" x14ac:dyDescent="0.2">
      <c r="A58" s="1474"/>
      <c r="B58" s="2398"/>
      <c r="C58" s="1521"/>
      <c r="D58" s="1521"/>
      <c r="E58" s="1521"/>
      <c r="F58" s="1521"/>
      <c r="G58" s="1521"/>
      <c r="H58" s="1520"/>
      <c r="I58" s="1545"/>
      <c r="J58" s="1544"/>
    </row>
    <row r="59" spans="1:10" ht="13.5" customHeight="1" x14ac:dyDescent="0.2">
      <c r="A59" s="1502" t="s">
        <v>1117</v>
      </c>
      <c r="B59" s="2419">
        <v>0</v>
      </c>
      <c r="C59" s="2419">
        <v>0</v>
      </c>
      <c r="D59" s="2419">
        <v>0</v>
      </c>
      <c r="E59" s="2411">
        <v>0.1</v>
      </c>
      <c r="F59" s="2411">
        <v>0.1</v>
      </c>
      <c r="G59" s="2411">
        <v>0.1</v>
      </c>
      <c r="H59" s="2413">
        <v>0.1</v>
      </c>
      <c r="I59" s="2327">
        <v>0</v>
      </c>
      <c r="J59" s="2326">
        <v>0</v>
      </c>
    </row>
    <row r="60" spans="1:10" ht="13.5" customHeight="1" thickBot="1" x14ac:dyDescent="0.25">
      <c r="A60" s="1554" t="s">
        <v>1116</v>
      </c>
      <c r="B60" s="2415">
        <v>22.3</v>
      </c>
      <c r="C60" s="1972">
        <v>22.2</v>
      </c>
      <c r="D60" s="1971">
        <v>21.6</v>
      </c>
      <c r="E60" s="1971">
        <v>21.1</v>
      </c>
      <c r="F60" s="1971">
        <v>21</v>
      </c>
      <c r="G60" s="1971">
        <v>21.1</v>
      </c>
      <c r="H60" s="1518">
        <v>20.799999999999997</v>
      </c>
      <c r="I60" s="2325">
        <v>0</v>
      </c>
      <c r="J60" s="2324">
        <v>0.06</v>
      </c>
    </row>
    <row r="61" spans="1:10" ht="13.5" customHeight="1" x14ac:dyDescent="0.2">
      <c r="A61" s="1470" t="s">
        <v>1115</v>
      </c>
      <c r="B61" s="1469">
        <v>22.3</v>
      </c>
      <c r="C61" s="1970">
        <v>22.2</v>
      </c>
      <c r="D61" s="1970">
        <v>21.6</v>
      </c>
      <c r="E61" s="1970">
        <v>21.2</v>
      </c>
      <c r="F61" s="1970">
        <v>21.1</v>
      </c>
      <c r="G61" s="1970">
        <v>21.2</v>
      </c>
      <c r="H61" s="1969">
        <v>20.9</v>
      </c>
      <c r="I61" s="2323">
        <v>0</v>
      </c>
      <c r="J61" s="2322">
        <v>0.06</v>
      </c>
    </row>
    <row r="62" spans="1:10" ht="13.5" customHeight="1" x14ac:dyDescent="0.25">
      <c r="A62" s="1502"/>
      <c r="B62" s="2201"/>
      <c r="C62" s="2203"/>
      <c r="D62" s="2202"/>
      <c r="E62" s="2202"/>
      <c r="F62" s="2202"/>
      <c r="G62" s="2202"/>
      <c r="H62" s="2214"/>
      <c r="I62" s="2214"/>
      <c r="J62" s="2206"/>
    </row>
    <row r="63" spans="1:10" ht="13.5" customHeight="1" x14ac:dyDescent="0.25">
      <c r="A63" s="1474"/>
      <c r="B63" s="1568"/>
      <c r="C63" s="1568"/>
      <c r="D63" s="1568"/>
      <c r="E63" s="1568"/>
      <c r="F63" s="1568"/>
      <c r="G63" s="1568"/>
      <c r="H63" s="2215"/>
      <c r="I63" s="2215"/>
      <c r="J63" s="2206"/>
    </row>
    <row r="64" spans="1:10" ht="13.5" customHeight="1" x14ac:dyDescent="0.25">
      <c r="A64" s="2199"/>
      <c r="B64" s="2208"/>
      <c r="C64" s="2208"/>
      <c r="D64" s="2208"/>
      <c r="E64" s="2208"/>
      <c r="F64" s="2208"/>
      <c r="G64" s="2212"/>
      <c r="H64" s="2212"/>
      <c r="I64" s="1604"/>
      <c r="J64"/>
    </row>
    <row r="65" spans="1:10" ht="13.5" customHeight="1" x14ac:dyDescent="0.25">
      <c r="A65" s="2211"/>
      <c r="B65" s="2210"/>
      <c r="C65" s="2210"/>
      <c r="D65" s="2210"/>
      <c r="E65" s="2210"/>
      <c r="F65" s="2210"/>
      <c r="G65" s="2209"/>
      <c r="H65" s="2209"/>
      <c r="I65" s="2206"/>
      <c r="J65"/>
    </row>
    <row r="66" spans="1:10" ht="13.5" customHeight="1" x14ac:dyDescent="0.25">
      <c r="A66" s="2211"/>
      <c r="B66" s="2210"/>
      <c r="C66" s="2210"/>
      <c r="D66" s="2210"/>
      <c r="E66" s="2210"/>
      <c r="F66" s="2210"/>
      <c r="G66" s="2209"/>
      <c r="H66" s="2209"/>
      <c r="I66" s="2206"/>
      <c r="J66"/>
    </row>
    <row r="67" spans="1:10" ht="13.5" customHeight="1" x14ac:dyDescent="0.25">
      <c r="A67" s="2199"/>
      <c r="B67" s="2208"/>
      <c r="C67" s="2208"/>
      <c r="D67" s="2208"/>
      <c r="E67" s="2208"/>
      <c r="F67" s="2208"/>
      <c r="G67" s="2207"/>
      <c r="H67" s="2207"/>
      <c r="I67" s="2206"/>
      <c r="J67"/>
    </row>
    <row r="68" spans="1:10" ht="13.5" customHeight="1" x14ac:dyDescent="0.15">
      <c r="A68" s="2183"/>
      <c r="B68" s="2205"/>
      <c r="C68" s="2205"/>
      <c r="D68" s="2205"/>
      <c r="E68" s="2205"/>
      <c r="F68" s="2205"/>
      <c r="G68" s="2183"/>
      <c r="H68" s="2183"/>
      <c r="I68" s="2183"/>
    </row>
    <row r="69" spans="1:10" ht="13.5" customHeight="1" x14ac:dyDescent="0.15">
      <c r="B69" s="2182"/>
      <c r="C69" s="2182"/>
      <c r="D69" s="2182"/>
      <c r="E69" s="2182"/>
    </row>
    <row r="70" spans="1:10" ht="13.5" customHeight="1" x14ac:dyDescent="0.15">
      <c r="B70" s="2182"/>
      <c r="C70" s="2182"/>
      <c r="D70" s="2182"/>
      <c r="E70" s="2182"/>
    </row>
    <row r="71" spans="1:10" ht="13.5" customHeight="1" x14ac:dyDescent="0.15">
      <c r="B71" s="2182"/>
      <c r="C71" s="2182"/>
      <c r="D71" s="2182"/>
      <c r="E71" s="2182"/>
    </row>
  </sheetData>
  <mergeCells count="8">
    <mergeCell ref="A33:J33"/>
    <mergeCell ref="I34:J34"/>
    <mergeCell ref="I52:J52"/>
    <mergeCell ref="A1:D1"/>
    <mergeCell ref="A2:D2"/>
    <mergeCell ref="A32:D32"/>
    <mergeCell ref="I2:J2"/>
    <mergeCell ref="I21:J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&amp;R&amp;"Arial,Normal"&amp;8Personal Banking</oddHeader>
    <oddFooter>&amp;C&amp;"Calibri,Regular"&amp;7&amp;K000000Fact book - Q3 2019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BA25C-2C79-47EB-9834-B96B758B7F58}">
  <sheetPr codeName="Sheet14">
    <tabColor theme="7" tint="0.59999389629810485"/>
  </sheetPr>
  <dimension ref="A1:O106"/>
  <sheetViews>
    <sheetView view="pageBreakPreview" topLeftCell="A55" zoomScaleNormal="100" zoomScaleSheetLayoutView="100" zoomScalePageLayoutView="90" workbookViewId="0">
      <selection activeCell="E65" sqref="E65"/>
    </sheetView>
  </sheetViews>
  <sheetFormatPr defaultColWidth="9.140625" defaultRowHeight="13.5" customHeight="1" x14ac:dyDescent="0.25"/>
  <cols>
    <col min="1" max="1" width="26.28515625" style="2216" customWidth="1"/>
    <col min="2" max="4" width="6.28515625" style="2216" customWidth="1"/>
    <col min="5" max="6" width="6.5703125" style="2216" customWidth="1"/>
    <col min="7" max="7" width="7.140625" style="2216" customWidth="1"/>
    <col min="8" max="8" width="7.42578125" style="2216" customWidth="1"/>
    <col min="9" max="9" width="7.5703125" style="2216" customWidth="1"/>
    <col min="10" max="10" width="9.5703125" style="2216" customWidth="1"/>
    <col min="11" max="16384" width="9.140625" style="2216"/>
  </cols>
  <sheetData>
    <row r="1" spans="1:12" ht="13.5" customHeight="1" thickBot="1" x14ac:dyDescent="0.3">
      <c r="A1" s="2626"/>
      <c r="B1" s="2626"/>
      <c r="C1" s="2626"/>
      <c r="D1" s="2626"/>
      <c r="E1" s="1976"/>
      <c r="F1" s="1976"/>
      <c r="G1" s="1976"/>
      <c r="H1" s="1976"/>
      <c r="I1" s="1975"/>
      <c r="J1" s="1975"/>
      <c r="K1" s="1975"/>
      <c r="L1" s="1975"/>
    </row>
    <row r="2" spans="1:12" s="2204" customFormat="1" ht="13.5" customHeight="1" x14ac:dyDescent="0.2">
      <c r="A2" s="2614" t="s">
        <v>1591</v>
      </c>
      <c r="B2" s="2614" t="s">
        <v>85</v>
      </c>
      <c r="C2" s="2614" t="s">
        <v>85</v>
      </c>
      <c r="D2" s="2614" t="s">
        <v>85</v>
      </c>
      <c r="E2" s="1477"/>
      <c r="F2" s="1477"/>
      <c r="G2" s="1477"/>
      <c r="H2" s="1495"/>
      <c r="I2" s="2627" t="s">
        <v>1059</v>
      </c>
      <c r="J2" s="2628" t="s">
        <v>85</v>
      </c>
      <c r="K2" s="2627" t="s">
        <v>1122</v>
      </c>
      <c r="L2" s="2628" t="s">
        <v>85</v>
      </c>
    </row>
    <row r="3" spans="1:12" ht="13.5" customHeight="1" thickBot="1" x14ac:dyDescent="0.3">
      <c r="A3" s="1990" t="s">
        <v>994</v>
      </c>
      <c r="B3" s="1989" t="s">
        <v>1465</v>
      </c>
      <c r="C3" s="1989" t="s">
        <v>1034</v>
      </c>
      <c r="D3" s="1989" t="s">
        <v>1033</v>
      </c>
      <c r="E3" s="1989" t="s">
        <v>1032</v>
      </c>
      <c r="F3" s="1989" t="s">
        <v>1041</v>
      </c>
      <c r="G3" s="1989" t="s">
        <v>1040</v>
      </c>
      <c r="H3" s="1492" t="s">
        <v>1039</v>
      </c>
      <c r="I3" s="1988" t="s">
        <v>1464</v>
      </c>
      <c r="J3" s="1987" t="s">
        <v>1463</v>
      </c>
      <c r="K3" s="1988" t="s">
        <v>1464</v>
      </c>
      <c r="L3" s="1987" t="s">
        <v>1463</v>
      </c>
    </row>
    <row r="4" spans="1:12" ht="13.5" customHeight="1" x14ac:dyDescent="0.25">
      <c r="A4" s="1491" t="s">
        <v>1058</v>
      </c>
      <c r="B4" s="1517">
        <v>129</v>
      </c>
      <c r="C4" s="1517">
        <v>122</v>
      </c>
      <c r="D4" s="1517">
        <v>104</v>
      </c>
      <c r="E4" s="1517">
        <v>101</v>
      </c>
      <c r="F4" s="1517">
        <v>97</v>
      </c>
      <c r="G4" s="1517">
        <v>97</v>
      </c>
      <c r="H4" s="1540">
        <v>97</v>
      </c>
      <c r="I4" s="2329">
        <v>0.06</v>
      </c>
      <c r="J4" s="2328">
        <v>0.33</v>
      </c>
      <c r="K4" s="2329">
        <v>7.0000000000000007E-2</v>
      </c>
      <c r="L4" s="2328">
        <v>0.35</v>
      </c>
    </row>
    <row r="5" spans="1:12" ht="13.5" customHeight="1" x14ac:dyDescent="0.25">
      <c r="A5" s="1483" t="s">
        <v>1057</v>
      </c>
      <c r="B5" s="1482">
        <v>14</v>
      </c>
      <c r="C5" s="1482">
        <v>18</v>
      </c>
      <c r="D5" s="1482">
        <v>16</v>
      </c>
      <c r="E5" s="1482">
        <v>23</v>
      </c>
      <c r="F5" s="1482">
        <v>22</v>
      </c>
      <c r="G5" s="1482">
        <v>21</v>
      </c>
      <c r="H5" s="1485">
        <v>18</v>
      </c>
      <c r="I5" s="2342">
        <v>-0.22</v>
      </c>
      <c r="J5" s="2341">
        <v>-0.36</v>
      </c>
      <c r="K5" s="2342">
        <v>-0.26</v>
      </c>
      <c r="L5" s="2341">
        <v>-0.36</v>
      </c>
    </row>
    <row r="6" spans="1:12" ht="13.5" customHeight="1" x14ac:dyDescent="0.25">
      <c r="A6" s="1483" t="s">
        <v>1056</v>
      </c>
      <c r="B6" s="1482">
        <v>1</v>
      </c>
      <c r="C6" s="1482">
        <v>10</v>
      </c>
      <c r="D6" s="1482">
        <v>7</v>
      </c>
      <c r="E6" s="1482">
        <v>2</v>
      </c>
      <c r="F6" s="1482">
        <v>5</v>
      </c>
      <c r="G6" s="1482">
        <v>7</v>
      </c>
      <c r="H6" s="1485">
        <v>2</v>
      </c>
      <c r="I6" s="1984"/>
      <c r="J6" s="1983"/>
      <c r="K6" s="1984"/>
      <c r="L6" s="1983"/>
    </row>
    <row r="7" spans="1:12" ht="13.5" customHeight="1" x14ac:dyDescent="0.25">
      <c r="A7" s="1483" t="s">
        <v>1055</v>
      </c>
      <c r="B7" s="1482">
        <v>4</v>
      </c>
      <c r="C7" s="2336">
        <v>0</v>
      </c>
      <c r="D7" s="2336">
        <v>0</v>
      </c>
      <c r="E7" s="2336">
        <v>0</v>
      </c>
      <c r="F7" s="2336">
        <v>0</v>
      </c>
      <c r="G7" s="1482">
        <v>1</v>
      </c>
      <c r="H7" s="1485">
        <v>2</v>
      </c>
      <c r="I7" s="1984"/>
      <c r="J7" s="1983"/>
      <c r="K7" s="1984"/>
      <c r="L7" s="1983"/>
    </row>
    <row r="8" spans="1:12" ht="13.5" customHeight="1" x14ac:dyDescent="0.25">
      <c r="A8" s="1460" t="s">
        <v>1054</v>
      </c>
      <c r="B8" s="1475">
        <v>148</v>
      </c>
      <c r="C8" s="1475">
        <v>150</v>
      </c>
      <c r="D8" s="1475">
        <v>127</v>
      </c>
      <c r="E8" s="1475">
        <v>126</v>
      </c>
      <c r="F8" s="1475">
        <v>124</v>
      </c>
      <c r="G8" s="1475">
        <v>126</v>
      </c>
      <c r="H8" s="1488">
        <v>119</v>
      </c>
      <c r="I8" s="2344">
        <v>-0.01</v>
      </c>
      <c r="J8" s="2343">
        <v>0.19</v>
      </c>
      <c r="K8" s="2344">
        <v>-0.01</v>
      </c>
      <c r="L8" s="2343">
        <v>0.21</v>
      </c>
    </row>
    <row r="9" spans="1:12" ht="13.5" customHeight="1" x14ac:dyDescent="0.25">
      <c r="A9" s="1460" t="s">
        <v>1053</v>
      </c>
      <c r="B9" s="1475">
        <v>-81</v>
      </c>
      <c r="C9" s="1475">
        <v>-75</v>
      </c>
      <c r="D9" s="1475">
        <v>-85</v>
      </c>
      <c r="E9" s="1475">
        <v>-56</v>
      </c>
      <c r="F9" s="1475">
        <v>-64</v>
      </c>
      <c r="G9" s="1475">
        <v>-61</v>
      </c>
      <c r="H9" s="1488">
        <v>-76</v>
      </c>
      <c r="I9" s="2344">
        <v>0.08</v>
      </c>
      <c r="J9" s="2343">
        <v>0.27</v>
      </c>
      <c r="K9" s="2344">
        <v>0.08</v>
      </c>
      <c r="L9" s="2343">
        <v>0.28000000000000003</v>
      </c>
    </row>
    <row r="10" spans="1:12" ht="13.5" customHeight="1" x14ac:dyDescent="0.25">
      <c r="A10" s="1460" t="s">
        <v>1052</v>
      </c>
      <c r="B10" s="1475">
        <v>67</v>
      </c>
      <c r="C10" s="1475">
        <v>75</v>
      </c>
      <c r="D10" s="1475">
        <v>42</v>
      </c>
      <c r="E10" s="1475">
        <v>70</v>
      </c>
      <c r="F10" s="1475">
        <v>60</v>
      </c>
      <c r="G10" s="1475">
        <v>65</v>
      </c>
      <c r="H10" s="1488">
        <v>43</v>
      </c>
      <c r="I10" s="2344">
        <v>-0.11</v>
      </c>
      <c r="J10" s="2343">
        <v>0.12</v>
      </c>
      <c r="K10" s="2344">
        <v>-0.11</v>
      </c>
      <c r="L10" s="2343">
        <v>0.13</v>
      </c>
    </row>
    <row r="11" spans="1:12" ht="13.5" customHeight="1" x14ac:dyDescent="0.25">
      <c r="A11" s="1483" t="s">
        <v>1051</v>
      </c>
      <c r="B11" s="1482">
        <v>-19</v>
      </c>
      <c r="C11" s="1482">
        <v>-6</v>
      </c>
      <c r="D11" s="1482">
        <v>-10</v>
      </c>
      <c r="E11" s="2336">
        <v>0</v>
      </c>
      <c r="F11" s="2336">
        <v>0</v>
      </c>
      <c r="G11" s="1482">
        <v>-2</v>
      </c>
      <c r="H11" s="2335">
        <v>0</v>
      </c>
      <c r="I11" s="1984"/>
      <c r="J11" s="1983"/>
      <c r="K11" s="1984"/>
      <c r="L11" s="1983"/>
    </row>
    <row r="12" spans="1:12" ht="13.5" customHeight="1" x14ac:dyDescent="0.25">
      <c r="A12" s="1460" t="s">
        <v>1050</v>
      </c>
      <c r="B12" s="1475">
        <v>48</v>
      </c>
      <c r="C12" s="1475">
        <v>69</v>
      </c>
      <c r="D12" s="1475">
        <v>32</v>
      </c>
      <c r="E12" s="1475">
        <v>70</v>
      </c>
      <c r="F12" s="1475">
        <v>60</v>
      </c>
      <c r="G12" s="1475">
        <v>63</v>
      </c>
      <c r="H12" s="1488">
        <v>43</v>
      </c>
      <c r="I12" s="2344">
        <v>-0.3</v>
      </c>
      <c r="J12" s="2343">
        <v>-0.2</v>
      </c>
      <c r="K12" s="2344">
        <v>-0.31</v>
      </c>
      <c r="L12" s="2343">
        <v>-0.2</v>
      </c>
    </row>
    <row r="13" spans="1:12" ht="13.5" customHeight="1" x14ac:dyDescent="0.25">
      <c r="A13" s="1474"/>
      <c r="B13" s="1474"/>
      <c r="C13" s="1473"/>
      <c r="D13" s="1473"/>
      <c r="E13" s="1473"/>
      <c r="F13" s="1473"/>
      <c r="G13" s="1473"/>
      <c r="H13" s="1487"/>
      <c r="I13" s="1986"/>
      <c r="J13" s="1985"/>
      <c r="K13" s="1986"/>
      <c r="L13" s="1985"/>
    </row>
    <row r="14" spans="1:12" ht="13.5" customHeight="1" x14ac:dyDescent="0.25">
      <c r="A14" s="1483" t="s">
        <v>1049</v>
      </c>
      <c r="B14" s="1482">
        <v>54.7</v>
      </c>
      <c r="C14" s="1482">
        <v>50</v>
      </c>
      <c r="D14" s="1482">
        <v>66.900000000000006</v>
      </c>
      <c r="E14" s="1482">
        <v>44.4</v>
      </c>
      <c r="F14" s="1482">
        <v>51.6</v>
      </c>
      <c r="G14" s="1482">
        <v>48.4</v>
      </c>
      <c r="H14" s="1485">
        <v>63.9</v>
      </c>
      <c r="I14" s="1984"/>
      <c r="J14" s="1983"/>
      <c r="K14" s="1984"/>
      <c r="L14" s="1983"/>
    </row>
    <row r="15" spans="1:12" ht="13.5" customHeight="1" x14ac:dyDescent="0.25">
      <c r="A15" s="1483" t="s">
        <v>1125</v>
      </c>
      <c r="B15" s="1482">
        <v>6.9949122653146807</v>
      </c>
      <c r="C15" s="1482">
        <v>10.030412118263584</v>
      </c>
      <c r="D15" s="1482">
        <v>5.4949007603283295</v>
      </c>
      <c r="E15" s="1482">
        <v>13.180707263172586</v>
      </c>
      <c r="F15" s="1482">
        <v>11.682139652012163</v>
      </c>
      <c r="G15" s="1482">
        <v>12.557219432989653</v>
      </c>
      <c r="H15" s="1485">
        <v>9.094025291553768</v>
      </c>
      <c r="I15" s="1984"/>
      <c r="J15" s="1983"/>
      <c r="K15" s="1984"/>
      <c r="L15" s="1983"/>
    </row>
    <row r="16" spans="1:12" ht="13.5" customHeight="1" x14ac:dyDescent="0.25">
      <c r="A16" s="1483" t="s">
        <v>1124</v>
      </c>
      <c r="B16" s="1482">
        <v>1948</v>
      </c>
      <c r="C16" s="1482">
        <v>2067</v>
      </c>
      <c r="D16" s="1482">
        <v>2050</v>
      </c>
      <c r="E16" s="1482">
        <v>1610</v>
      </c>
      <c r="F16" s="1482">
        <v>1590</v>
      </c>
      <c r="G16" s="1482">
        <v>1551</v>
      </c>
      <c r="H16" s="1485">
        <v>1491</v>
      </c>
      <c r="I16" s="2342">
        <v>-0.06</v>
      </c>
      <c r="J16" s="2341">
        <v>0.23</v>
      </c>
      <c r="K16" s="2342">
        <v>-0.04</v>
      </c>
      <c r="L16" s="2341">
        <v>0.3</v>
      </c>
    </row>
    <row r="17" spans="1:14" s="2181" customFormat="1" ht="13.5" customHeight="1" x14ac:dyDescent="0.2">
      <c r="A17" s="1531" t="s">
        <v>1044</v>
      </c>
      <c r="B17" s="1482">
        <v>11564</v>
      </c>
      <c r="C17" s="1482">
        <v>11602</v>
      </c>
      <c r="D17" s="1482">
        <v>11438</v>
      </c>
      <c r="E17" s="1482">
        <v>8378</v>
      </c>
      <c r="F17" s="1482">
        <v>5144</v>
      </c>
      <c r="G17" s="1482">
        <v>4993</v>
      </c>
      <c r="H17" s="1485">
        <v>4801</v>
      </c>
      <c r="I17" s="2342">
        <v>0</v>
      </c>
      <c r="J17" s="2341">
        <v>1.25</v>
      </c>
      <c r="K17" s="2342">
        <v>0.01</v>
      </c>
      <c r="L17" s="2341">
        <v>1.38</v>
      </c>
    </row>
    <row r="18" spans="1:14" ht="13.5" customHeight="1" thickBot="1" x14ac:dyDescent="0.3">
      <c r="A18" s="1483" t="s">
        <v>1043</v>
      </c>
      <c r="B18" s="1482">
        <v>917</v>
      </c>
      <c r="C18" s="1482">
        <v>946</v>
      </c>
      <c r="D18" s="1482">
        <v>963</v>
      </c>
      <c r="E18" s="1482">
        <v>802</v>
      </c>
      <c r="F18" s="1482">
        <v>818</v>
      </c>
      <c r="G18" s="1482">
        <v>806</v>
      </c>
      <c r="H18" s="1485">
        <v>809</v>
      </c>
      <c r="I18" s="2340">
        <v>-0.03</v>
      </c>
      <c r="J18" s="2339">
        <v>0.12</v>
      </c>
      <c r="K18" s="2340">
        <v>-0.03</v>
      </c>
      <c r="L18" s="2339">
        <v>0.12</v>
      </c>
    </row>
    <row r="19" spans="1:14" ht="13.5" customHeight="1" thickBot="1" x14ac:dyDescent="0.3">
      <c r="A19" s="1483"/>
      <c r="B19" s="1483"/>
      <c r="C19" s="1482"/>
      <c r="D19" s="1482"/>
      <c r="E19" s="1482"/>
      <c r="F19" s="1482"/>
      <c r="G19" s="1482"/>
      <c r="H19" s="1482"/>
      <c r="I19" s="1528"/>
      <c r="J19" s="1528"/>
      <c r="K19" s="1528"/>
      <c r="L19" s="1528"/>
    </row>
    <row r="20" spans="1:14" ht="13.5" customHeight="1" x14ac:dyDescent="0.25">
      <c r="A20" s="1477" t="s">
        <v>1129</v>
      </c>
      <c r="B20" s="1477"/>
      <c r="C20" s="1477"/>
      <c r="D20" s="1477"/>
      <c r="E20" s="1477"/>
      <c r="F20" s="1477"/>
      <c r="G20" s="1477"/>
      <c r="H20" s="1495"/>
      <c r="I20" s="2627" t="s">
        <v>1059</v>
      </c>
      <c r="J20" s="2628" t="s">
        <v>85</v>
      </c>
      <c r="K20" s="2627" t="s">
        <v>1122</v>
      </c>
      <c r="L20" s="2628" t="s">
        <v>85</v>
      </c>
      <c r="N20" s="2240"/>
    </row>
    <row r="21" spans="1:14" ht="13.5" customHeight="1" thickBot="1" x14ac:dyDescent="0.3">
      <c r="A21" s="1990" t="s">
        <v>1027</v>
      </c>
      <c r="B21" s="1989" t="s">
        <v>1465</v>
      </c>
      <c r="C21" s="1989" t="s">
        <v>1034</v>
      </c>
      <c r="D21" s="1989" t="s">
        <v>1033</v>
      </c>
      <c r="E21" s="1989" t="s">
        <v>1032</v>
      </c>
      <c r="F21" s="1989" t="s">
        <v>1041</v>
      </c>
      <c r="G21" s="1989" t="s">
        <v>1040</v>
      </c>
      <c r="H21" s="1492" t="s">
        <v>1039</v>
      </c>
      <c r="I21" s="1988" t="s">
        <v>1464</v>
      </c>
      <c r="J21" s="1987" t="s">
        <v>1463</v>
      </c>
      <c r="K21" s="1988" t="s">
        <v>1464</v>
      </c>
      <c r="L21" s="1987" t="s">
        <v>1463</v>
      </c>
      <c r="N21" s="2240"/>
    </row>
    <row r="22" spans="1:14" ht="13.5" customHeight="1" x14ac:dyDescent="0.25">
      <c r="A22" s="1502" t="s">
        <v>1120</v>
      </c>
      <c r="B22" s="1502">
        <v>32.1</v>
      </c>
      <c r="C22" s="1523">
        <v>32.4</v>
      </c>
      <c r="D22" s="1462">
        <v>31.9</v>
      </c>
      <c r="E22" s="1462">
        <v>26.9</v>
      </c>
      <c r="F22" s="1462">
        <v>27.9</v>
      </c>
      <c r="G22" s="1462">
        <v>27.3</v>
      </c>
      <c r="H22" s="1522">
        <v>26.4</v>
      </c>
      <c r="I22" s="2342">
        <v>-0.01</v>
      </c>
      <c r="J22" s="2341">
        <v>0.15</v>
      </c>
      <c r="K22" s="2342">
        <v>0.01</v>
      </c>
      <c r="L22" s="2341">
        <v>0.2</v>
      </c>
    </row>
    <row r="23" spans="1:14" ht="13.5" customHeight="1" thickBot="1" x14ac:dyDescent="0.3">
      <c r="A23" s="1982" t="s">
        <v>1119</v>
      </c>
      <c r="B23" s="1982">
        <v>2.9</v>
      </c>
      <c r="C23" s="1980">
        <v>2.9</v>
      </c>
      <c r="D23" s="1979">
        <v>2.9</v>
      </c>
      <c r="E23" s="1979">
        <v>1.5</v>
      </c>
      <c r="F23" s="1979">
        <v>1.5</v>
      </c>
      <c r="G23" s="1979">
        <v>1.5</v>
      </c>
      <c r="H23" s="1518">
        <v>1.4</v>
      </c>
      <c r="I23" s="2340">
        <v>0</v>
      </c>
      <c r="J23" s="2339">
        <v>0.93</v>
      </c>
      <c r="K23" s="2340">
        <v>0</v>
      </c>
      <c r="L23" s="2339">
        <v>1</v>
      </c>
    </row>
    <row r="24" spans="1:14" ht="13.5" customHeight="1" x14ac:dyDescent="0.25">
      <c r="A24" s="1470" t="s">
        <v>1118</v>
      </c>
      <c r="B24" s="1612">
        <v>35</v>
      </c>
      <c r="C24" s="1978">
        <v>35.299999999999997</v>
      </c>
      <c r="D24" s="1978">
        <v>34.799999999999997</v>
      </c>
      <c r="E24" s="1978">
        <v>28.4</v>
      </c>
      <c r="F24" s="1978">
        <v>29.4</v>
      </c>
      <c r="G24" s="1978">
        <v>28.8</v>
      </c>
      <c r="H24" s="1977">
        <v>27.8</v>
      </c>
      <c r="I24" s="2338">
        <v>-0.01</v>
      </c>
      <c r="J24" s="2337">
        <v>0.19</v>
      </c>
      <c r="K24" s="2338">
        <v>0.01</v>
      </c>
      <c r="L24" s="2337">
        <v>0.24</v>
      </c>
    </row>
    <row r="25" spans="1:14" ht="13.5" customHeight="1" x14ac:dyDescent="0.25">
      <c r="A25" s="1474"/>
      <c r="B25" s="1474"/>
      <c r="C25" s="1521"/>
      <c r="D25" s="1521"/>
      <c r="E25" s="1521"/>
      <c r="F25" s="1521"/>
      <c r="G25" s="1521"/>
      <c r="H25" s="1520"/>
      <c r="I25" s="1986"/>
      <c r="J25" s="1985"/>
      <c r="K25" s="1986"/>
      <c r="L25" s="1985"/>
    </row>
    <row r="26" spans="1:14" ht="13.5" customHeight="1" x14ac:dyDescent="0.25">
      <c r="A26" s="1502" t="s">
        <v>1117</v>
      </c>
      <c r="B26" s="1502">
        <v>0.1</v>
      </c>
      <c r="C26" s="1502">
        <v>0.2</v>
      </c>
      <c r="D26" s="1502">
        <v>0.1</v>
      </c>
      <c r="E26" s="1502">
        <v>0.1</v>
      </c>
      <c r="F26" s="1502">
        <v>0.1</v>
      </c>
      <c r="G26" s="1502">
        <v>0.2</v>
      </c>
      <c r="H26" s="1519">
        <v>0.1</v>
      </c>
      <c r="I26" s="2342">
        <v>0</v>
      </c>
      <c r="J26" s="2341">
        <v>0</v>
      </c>
      <c r="K26" s="2342">
        <v>0</v>
      </c>
      <c r="L26" s="2341">
        <v>0</v>
      </c>
    </row>
    <row r="27" spans="1:14" ht="13.5" customHeight="1" thickBot="1" x14ac:dyDescent="0.3">
      <c r="A27" s="1982" t="s">
        <v>1116</v>
      </c>
      <c r="B27" s="1981">
        <v>10.200000000000001</v>
      </c>
      <c r="C27" s="1980">
        <v>10.8</v>
      </c>
      <c r="D27" s="1979">
        <v>10.5</v>
      </c>
      <c r="E27" s="1979">
        <v>8</v>
      </c>
      <c r="F27" s="1979">
        <v>8.6</v>
      </c>
      <c r="G27" s="1979">
        <v>8.8000000000000007</v>
      </c>
      <c r="H27" s="1518">
        <v>8.1</v>
      </c>
      <c r="I27" s="2340">
        <v>-0.06</v>
      </c>
      <c r="J27" s="2339">
        <v>0.19</v>
      </c>
      <c r="K27" s="2340">
        <v>-0.04</v>
      </c>
      <c r="L27" s="2339">
        <v>0.24</v>
      </c>
    </row>
    <row r="28" spans="1:14" ht="13.5" customHeight="1" thickBot="1" x14ac:dyDescent="0.3">
      <c r="A28" s="1470" t="s">
        <v>1115</v>
      </c>
      <c r="B28" s="1612">
        <v>10.3</v>
      </c>
      <c r="C28" s="1978">
        <v>11</v>
      </c>
      <c r="D28" s="1978">
        <v>10.6</v>
      </c>
      <c r="E28" s="1978">
        <v>8.1</v>
      </c>
      <c r="F28" s="1978">
        <v>8.6999999999999993</v>
      </c>
      <c r="G28" s="1978">
        <v>9</v>
      </c>
      <c r="H28" s="1977">
        <v>8.1999999999999993</v>
      </c>
      <c r="I28" s="2347">
        <v>-0.06</v>
      </c>
      <c r="J28" s="2346">
        <v>0.18</v>
      </c>
      <c r="K28" s="2347">
        <v>-0.05</v>
      </c>
      <c r="L28" s="2346">
        <v>0.24</v>
      </c>
    </row>
    <row r="29" spans="1:14" ht="13.5" customHeight="1" x14ac:dyDescent="0.25">
      <c r="A29" s="1483"/>
      <c r="B29" s="1483"/>
      <c r="C29" s="1482"/>
      <c r="D29" s="1482"/>
      <c r="E29" s="1482"/>
      <c r="F29" s="1482"/>
      <c r="G29" s="1482"/>
      <c r="H29" s="1482"/>
      <c r="I29" s="1484"/>
      <c r="J29" s="1484"/>
      <c r="K29" s="1484"/>
      <c r="L29" s="1484"/>
    </row>
    <row r="30" spans="1:14" ht="13.5" customHeight="1" x14ac:dyDescent="0.25">
      <c r="A30" s="2626"/>
      <c r="B30" s="2626"/>
      <c r="C30" s="2626"/>
      <c r="D30" s="2626"/>
      <c r="E30" s="1482"/>
      <c r="F30" s="1482"/>
      <c r="G30" s="1482"/>
      <c r="H30" s="1482"/>
      <c r="I30" s="1461"/>
      <c r="J30" s="1461"/>
      <c r="K30" s="1461"/>
      <c r="L30" s="1461"/>
    </row>
    <row r="31" spans="1:14" ht="13.5" customHeight="1" thickBot="1" x14ac:dyDescent="0.3">
      <c r="A31" s="2614" t="s">
        <v>1590</v>
      </c>
      <c r="B31" s="2614" t="s">
        <v>85</v>
      </c>
      <c r="C31" s="2614" t="s">
        <v>85</v>
      </c>
      <c r="D31" s="2614" t="s">
        <v>85</v>
      </c>
      <c r="E31" s="2614" t="s">
        <v>85</v>
      </c>
      <c r="F31" s="2614" t="s">
        <v>85</v>
      </c>
      <c r="G31" s="2614" t="s">
        <v>85</v>
      </c>
      <c r="H31" s="2614" t="s">
        <v>85</v>
      </c>
      <c r="I31" s="2620" t="s">
        <v>85</v>
      </c>
      <c r="J31" s="2620" t="s">
        <v>85</v>
      </c>
      <c r="K31" s="2247"/>
      <c r="L31" s="2247"/>
    </row>
    <row r="32" spans="1:14" ht="13.5" customHeight="1" x14ac:dyDescent="0.25">
      <c r="A32" s="1477"/>
      <c r="B32" s="1477"/>
      <c r="C32" s="1477"/>
      <c r="D32" s="1477"/>
      <c r="E32" s="1477"/>
      <c r="F32" s="1477"/>
      <c r="G32" s="1477"/>
      <c r="H32" s="1495"/>
      <c r="I32" s="2627" t="s">
        <v>1059</v>
      </c>
      <c r="J32" s="2628" t="s">
        <v>85</v>
      </c>
      <c r="K32" s="2627" t="s">
        <v>1122</v>
      </c>
      <c r="L32" s="2628" t="s">
        <v>85</v>
      </c>
    </row>
    <row r="33" spans="1:12" ht="13.5" customHeight="1" thickBot="1" x14ac:dyDescent="0.3">
      <c r="A33" s="1990" t="s">
        <v>994</v>
      </c>
      <c r="B33" s="1989" t="s">
        <v>1465</v>
      </c>
      <c r="C33" s="1989" t="s">
        <v>1034</v>
      </c>
      <c r="D33" s="1989" t="s">
        <v>1033</v>
      </c>
      <c r="E33" s="1989" t="s">
        <v>1032</v>
      </c>
      <c r="F33" s="1989" t="s">
        <v>1041</v>
      </c>
      <c r="G33" s="1989" t="s">
        <v>1040</v>
      </c>
      <c r="H33" s="1492" t="s">
        <v>1039</v>
      </c>
      <c r="I33" s="1988" t="s">
        <v>1464</v>
      </c>
      <c r="J33" s="1987" t="s">
        <v>1463</v>
      </c>
      <c r="K33" s="1988" t="s">
        <v>1464</v>
      </c>
      <c r="L33" s="1987" t="s">
        <v>1463</v>
      </c>
    </row>
    <row r="34" spans="1:12" ht="15" x14ac:dyDescent="0.25">
      <c r="A34" s="1491" t="s">
        <v>1058</v>
      </c>
      <c r="B34" s="1538">
        <v>173</v>
      </c>
      <c r="C34" s="1538">
        <v>172</v>
      </c>
      <c r="D34" s="1538">
        <v>175</v>
      </c>
      <c r="E34" s="1538">
        <v>180</v>
      </c>
      <c r="F34" s="1538">
        <v>174</v>
      </c>
      <c r="G34" s="1538">
        <v>180</v>
      </c>
      <c r="H34" s="1537">
        <v>207</v>
      </c>
      <c r="I34" s="2329">
        <v>0.01</v>
      </c>
      <c r="J34" s="2328">
        <v>-0.01</v>
      </c>
      <c r="K34" s="2329">
        <v>0.01</v>
      </c>
      <c r="L34" s="2328">
        <v>0.02</v>
      </c>
    </row>
    <row r="35" spans="1:12" ht="15" customHeight="1" x14ac:dyDescent="0.25">
      <c r="A35" s="1483" t="s">
        <v>1057</v>
      </c>
      <c r="B35" s="1536">
        <v>55</v>
      </c>
      <c r="C35" s="1536">
        <v>53</v>
      </c>
      <c r="D35" s="1536">
        <v>54</v>
      </c>
      <c r="E35" s="1536">
        <v>55</v>
      </c>
      <c r="F35" s="1536">
        <v>57</v>
      </c>
      <c r="G35" s="1536">
        <v>57</v>
      </c>
      <c r="H35" s="1535">
        <v>58</v>
      </c>
      <c r="I35" s="2342">
        <v>0.04</v>
      </c>
      <c r="J35" s="2341">
        <v>-0.04</v>
      </c>
      <c r="K35" s="2342">
        <v>0.05</v>
      </c>
      <c r="L35" s="2341">
        <v>0</v>
      </c>
    </row>
    <row r="36" spans="1:12" ht="15" customHeight="1" x14ac:dyDescent="0.25">
      <c r="A36" s="1483" t="s">
        <v>1056</v>
      </c>
      <c r="B36" s="1536">
        <v>4</v>
      </c>
      <c r="C36" s="1536">
        <v>4</v>
      </c>
      <c r="D36" s="1536">
        <v>4</v>
      </c>
      <c r="E36" s="1536">
        <v>12</v>
      </c>
      <c r="F36" s="1536">
        <v>5</v>
      </c>
      <c r="G36" s="1536">
        <v>4</v>
      </c>
      <c r="H36" s="1535">
        <v>3</v>
      </c>
      <c r="I36" s="1984"/>
      <c r="J36" s="1983"/>
      <c r="K36" s="1984"/>
      <c r="L36" s="1983"/>
    </row>
    <row r="37" spans="1:12" ht="15" customHeight="1" x14ac:dyDescent="0.25">
      <c r="A37" s="1483" t="s">
        <v>1055</v>
      </c>
      <c r="B37" s="2345">
        <v>0</v>
      </c>
      <c r="C37" s="2345">
        <v>0</v>
      </c>
      <c r="D37" s="2345">
        <v>0</v>
      </c>
      <c r="E37" s="2345">
        <v>0</v>
      </c>
      <c r="F37" s="2345">
        <v>0</v>
      </c>
      <c r="G37" s="2345">
        <v>0</v>
      </c>
      <c r="H37" s="1529">
        <v>5</v>
      </c>
      <c r="I37" s="1984"/>
      <c r="J37" s="1983"/>
      <c r="K37" s="1984"/>
      <c r="L37" s="1983"/>
    </row>
    <row r="38" spans="1:12" ht="15" customHeight="1" x14ac:dyDescent="0.25">
      <c r="A38" s="1460" t="s">
        <v>1054</v>
      </c>
      <c r="B38" s="1514">
        <v>232</v>
      </c>
      <c r="C38" s="1514">
        <v>229</v>
      </c>
      <c r="D38" s="1514">
        <v>233</v>
      </c>
      <c r="E38" s="1514">
        <v>247</v>
      </c>
      <c r="F38" s="1514">
        <v>236</v>
      </c>
      <c r="G38" s="1514">
        <v>241</v>
      </c>
      <c r="H38" s="1534">
        <v>273</v>
      </c>
      <c r="I38" s="2344">
        <v>0.01</v>
      </c>
      <c r="J38" s="2343">
        <v>-0.02</v>
      </c>
      <c r="K38" s="2344">
        <v>0.02</v>
      </c>
      <c r="L38" s="2343">
        <v>0.01</v>
      </c>
    </row>
    <row r="39" spans="1:12" ht="15" customHeight="1" x14ac:dyDescent="0.25">
      <c r="A39" s="1460" t="s">
        <v>1053</v>
      </c>
      <c r="B39" s="1514">
        <v>-117</v>
      </c>
      <c r="C39" s="1514">
        <v>-116</v>
      </c>
      <c r="D39" s="1514">
        <v>-155</v>
      </c>
      <c r="E39" s="1514">
        <v>-120</v>
      </c>
      <c r="F39" s="1514">
        <v>-114</v>
      </c>
      <c r="G39" s="1514">
        <v>-117</v>
      </c>
      <c r="H39" s="1534">
        <v>-159</v>
      </c>
      <c r="I39" s="2344">
        <v>0.01</v>
      </c>
      <c r="J39" s="2343">
        <v>0.03</v>
      </c>
      <c r="K39" s="2344">
        <v>0.01</v>
      </c>
      <c r="L39" s="2343">
        <v>0.04</v>
      </c>
    </row>
    <row r="40" spans="1:12" ht="15" customHeight="1" x14ac:dyDescent="0.25">
      <c r="A40" s="1460" t="s">
        <v>1052</v>
      </c>
      <c r="B40" s="1514">
        <v>115</v>
      </c>
      <c r="C40" s="1514">
        <v>113</v>
      </c>
      <c r="D40" s="1514">
        <v>78</v>
      </c>
      <c r="E40" s="1514">
        <v>127</v>
      </c>
      <c r="F40" s="1514">
        <v>122</v>
      </c>
      <c r="G40" s="1514">
        <v>124</v>
      </c>
      <c r="H40" s="1534">
        <v>114</v>
      </c>
      <c r="I40" s="2344">
        <v>0.02</v>
      </c>
      <c r="J40" s="2343">
        <v>-0.06</v>
      </c>
      <c r="K40" s="2344">
        <v>0.03</v>
      </c>
      <c r="L40" s="2343">
        <v>-0.02</v>
      </c>
    </row>
    <row r="41" spans="1:12" ht="15" customHeight="1" x14ac:dyDescent="0.25">
      <c r="A41" s="1483" t="s">
        <v>1051</v>
      </c>
      <c r="B41" s="1536">
        <v>-16</v>
      </c>
      <c r="C41" s="1530">
        <v>-6</v>
      </c>
      <c r="D41" s="1530">
        <v>-12</v>
      </c>
      <c r="E41" s="1530">
        <v>-6</v>
      </c>
      <c r="F41" s="1530">
        <v>-6</v>
      </c>
      <c r="G41" s="1530">
        <v>-2</v>
      </c>
      <c r="H41" s="1529">
        <v>-4</v>
      </c>
      <c r="I41" s="1984"/>
      <c r="J41" s="1983"/>
      <c r="K41" s="1984"/>
      <c r="L41" s="1983"/>
    </row>
    <row r="42" spans="1:12" ht="15" customHeight="1" x14ac:dyDescent="0.25">
      <c r="A42" s="1460" t="s">
        <v>1050</v>
      </c>
      <c r="B42" s="1514">
        <v>99</v>
      </c>
      <c r="C42" s="1514">
        <v>107</v>
      </c>
      <c r="D42" s="1514">
        <v>66</v>
      </c>
      <c r="E42" s="1514">
        <v>121</v>
      </c>
      <c r="F42" s="1514">
        <v>116</v>
      </c>
      <c r="G42" s="1514">
        <v>122</v>
      </c>
      <c r="H42" s="1534">
        <v>110</v>
      </c>
      <c r="I42" s="2344">
        <v>-7.0000000000000007E-2</v>
      </c>
      <c r="J42" s="2343">
        <v>-0.15</v>
      </c>
      <c r="K42" s="2344">
        <v>-7.0000000000000007E-2</v>
      </c>
      <c r="L42" s="2343">
        <v>-0.13</v>
      </c>
    </row>
    <row r="43" spans="1:12" ht="15" customHeight="1" x14ac:dyDescent="0.25">
      <c r="A43" s="1474"/>
      <c r="B43" s="1533"/>
      <c r="C43" s="1533"/>
      <c r="D43" s="1533"/>
      <c r="E43" s="1533"/>
      <c r="F43" s="1533"/>
      <c r="G43" s="1533"/>
      <c r="H43" s="1532"/>
      <c r="I43" s="1986"/>
      <c r="J43" s="1985"/>
      <c r="K43" s="1986"/>
      <c r="L43" s="1985"/>
    </row>
    <row r="44" spans="1:12" ht="15" customHeight="1" x14ac:dyDescent="0.25">
      <c r="A44" s="1483" t="s">
        <v>1049</v>
      </c>
      <c r="B44" s="1530">
        <v>50.4</v>
      </c>
      <c r="C44" s="1530">
        <v>50.7</v>
      </c>
      <c r="D44" s="1530">
        <v>66.5</v>
      </c>
      <c r="E44" s="1530">
        <v>48.6</v>
      </c>
      <c r="F44" s="1530">
        <v>48.3</v>
      </c>
      <c r="G44" s="1530">
        <v>48.5</v>
      </c>
      <c r="H44" s="1529">
        <v>58.2</v>
      </c>
      <c r="I44" s="1984"/>
      <c r="J44" s="1983"/>
      <c r="K44" s="1984"/>
      <c r="L44" s="1983"/>
    </row>
    <row r="45" spans="1:12" ht="15" customHeight="1" x14ac:dyDescent="0.25">
      <c r="A45" s="1483" t="s">
        <v>1125</v>
      </c>
      <c r="B45" s="1530">
        <v>10.692022608337471</v>
      </c>
      <c r="C45" s="1530">
        <v>11.499022488489185</v>
      </c>
      <c r="D45" s="1530">
        <v>7.0303436794123266</v>
      </c>
      <c r="E45" s="1530">
        <v>12.575114403481482</v>
      </c>
      <c r="F45" s="1530">
        <v>12.562999029794462</v>
      </c>
      <c r="G45" s="1530">
        <v>13.509582189675182</v>
      </c>
      <c r="H45" s="1529">
        <v>12.004222614104764</v>
      </c>
      <c r="I45" s="1984"/>
      <c r="J45" s="1983"/>
      <c r="K45" s="1984"/>
      <c r="L45" s="1983"/>
    </row>
    <row r="46" spans="1:12" ht="15" customHeight="1" x14ac:dyDescent="0.25">
      <c r="A46" s="1483" t="s">
        <v>1124</v>
      </c>
      <c r="B46" s="1530">
        <v>2649</v>
      </c>
      <c r="C46" s="1530">
        <v>2800</v>
      </c>
      <c r="D46" s="1530">
        <v>2761</v>
      </c>
      <c r="E46" s="1530">
        <v>2968</v>
      </c>
      <c r="F46" s="1530">
        <v>2896</v>
      </c>
      <c r="G46" s="1530">
        <v>2725</v>
      </c>
      <c r="H46" s="1529">
        <v>2743</v>
      </c>
      <c r="I46" s="2342">
        <v>-0.05</v>
      </c>
      <c r="J46" s="2341">
        <v>-0.09</v>
      </c>
      <c r="K46" s="2342">
        <v>-0.04</v>
      </c>
      <c r="L46" s="2341">
        <v>-0.08</v>
      </c>
    </row>
    <row r="47" spans="1:12" ht="15" customHeight="1" x14ac:dyDescent="0.25">
      <c r="A47" s="1531" t="s">
        <v>1044</v>
      </c>
      <c r="B47" s="1530">
        <v>15552</v>
      </c>
      <c r="C47" s="1530">
        <v>15581</v>
      </c>
      <c r="D47" s="1530">
        <v>15356</v>
      </c>
      <c r="E47" s="1530">
        <v>15428</v>
      </c>
      <c r="F47" s="1530">
        <v>5393</v>
      </c>
      <c r="G47" s="1530">
        <v>4767</v>
      </c>
      <c r="H47" s="1529">
        <v>4781</v>
      </c>
      <c r="I47" s="2342">
        <v>0</v>
      </c>
      <c r="J47" s="2341">
        <v>0</v>
      </c>
      <c r="K47" s="2342">
        <v>0.01</v>
      </c>
      <c r="L47" s="2341">
        <v>0</v>
      </c>
    </row>
    <row r="48" spans="1:12" ht="15" customHeight="1" thickBot="1" x14ac:dyDescent="0.3">
      <c r="A48" s="1483" t="s">
        <v>1043</v>
      </c>
      <c r="B48" s="1530">
        <v>1841</v>
      </c>
      <c r="C48" s="1530">
        <v>1911</v>
      </c>
      <c r="D48" s="1530">
        <v>1926</v>
      </c>
      <c r="E48" s="1530">
        <v>1894</v>
      </c>
      <c r="F48" s="1530">
        <v>1896</v>
      </c>
      <c r="G48" s="1530">
        <v>1935</v>
      </c>
      <c r="H48" s="1529">
        <v>1948</v>
      </c>
      <c r="I48" s="2340">
        <v>-0.04</v>
      </c>
      <c r="J48" s="2339">
        <v>-0.03</v>
      </c>
      <c r="K48" s="2340">
        <v>-0.04</v>
      </c>
      <c r="L48" s="2339">
        <v>-0.03</v>
      </c>
    </row>
    <row r="49" spans="1:12" ht="15" customHeight="1" thickBot="1" x14ac:dyDescent="0.3">
      <c r="A49" s="1483"/>
      <c r="B49" s="1483"/>
      <c r="C49" s="1482"/>
      <c r="D49" s="1482"/>
      <c r="E49" s="1482"/>
      <c r="F49" s="1482"/>
      <c r="G49" s="1482"/>
      <c r="H49" s="1482"/>
      <c r="I49" s="1528"/>
      <c r="J49" s="1528"/>
      <c r="K49" s="1528"/>
      <c r="L49" s="1528"/>
    </row>
    <row r="50" spans="1:12" ht="15" customHeight="1" x14ac:dyDescent="0.25">
      <c r="A50" s="1477" t="s">
        <v>1128</v>
      </c>
      <c r="B50" s="1477"/>
      <c r="C50" s="1477"/>
      <c r="D50" s="1477"/>
      <c r="E50" s="1477"/>
      <c r="F50" s="1477"/>
      <c r="G50" s="1477"/>
      <c r="H50" s="1495"/>
      <c r="I50" s="2627" t="s">
        <v>1059</v>
      </c>
      <c r="J50" s="2628" t="s">
        <v>85</v>
      </c>
      <c r="K50" s="2627" t="s">
        <v>1122</v>
      </c>
      <c r="L50" s="2628" t="s">
        <v>85</v>
      </c>
    </row>
    <row r="51" spans="1:12" ht="15" customHeight="1" thickBot="1" x14ac:dyDescent="0.3">
      <c r="A51" s="1990" t="s">
        <v>1027</v>
      </c>
      <c r="B51" s="1989" t="s">
        <v>1465</v>
      </c>
      <c r="C51" s="1989" t="s">
        <v>1034</v>
      </c>
      <c r="D51" s="1989" t="s">
        <v>1033</v>
      </c>
      <c r="E51" s="1989" t="s">
        <v>1032</v>
      </c>
      <c r="F51" s="1989" t="s">
        <v>1041</v>
      </c>
      <c r="G51" s="1989" t="s">
        <v>1040</v>
      </c>
      <c r="H51" s="1492" t="s">
        <v>1039</v>
      </c>
      <c r="I51" s="1988" t="s">
        <v>1464</v>
      </c>
      <c r="J51" s="1987" t="s">
        <v>1463</v>
      </c>
      <c r="K51" s="1988" t="s">
        <v>1464</v>
      </c>
      <c r="L51" s="1987" t="s">
        <v>1463</v>
      </c>
    </row>
    <row r="52" spans="1:12" ht="16.5" customHeight="1" x14ac:dyDescent="0.25">
      <c r="A52" s="1526" t="s">
        <v>1121</v>
      </c>
      <c r="B52" s="2408">
        <v>0.8</v>
      </c>
      <c r="C52" s="2408">
        <v>0.8</v>
      </c>
      <c r="D52" s="2409">
        <v>0.8</v>
      </c>
      <c r="E52" s="2409">
        <v>0.8</v>
      </c>
      <c r="F52" s="2409">
        <v>0.7</v>
      </c>
      <c r="G52" s="2409">
        <v>0.7</v>
      </c>
      <c r="H52" s="2410">
        <v>0.7</v>
      </c>
      <c r="I52" s="2329">
        <v>0</v>
      </c>
      <c r="J52" s="2328">
        <v>0.14000000000000001</v>
      </c>
      <c r="K52" s="2329">
        <v>0</v>
      </c>
      <c r="L52" s="2328">
        <v>0.14000000000000001</v>
      </c>
    </row>
    <row r="53" spans="1:12" ht="17.25" customHeight="1" x14ac:dyDescent="0.25">
      <c r="A53" s="1502" t="s">
        <v>1120</v>
      </c>
      <c r="B53" s="2411">
        <v>40.700000000000003</v>
      </c>
      <c r="C53" s="1523">
        <v>40.6</v>
      </c>
      <c r="D53" s="1462">
        <v>40.700000000000003</v>
      </c>
      <c r="E53" s="1462">
        <v>41.1</v>
      </c>
      <c r="F53" s="1462">
        <v>40.799999999999997</v>
      </c>
      <c r="G53" s="1462">
        <v>39.999999999999993</v>
      </c>
      <c r="H53" s="1522">
        <v>40.599999999999994</v>
      </c>
      <c r="I53" s="2342">
        <v>0</v>
      </c>
      <c r="J53" s="2341">
        <v>0</v>
      </c>
      <c r="K53" s="2342">
        <v>0.01</v>
      </c>
      <c r="L53" s="2341">
        <v>0.04</v>
      </c>
    </row>
    <row r="54" spans="1:12" ht="15" customHeight="1" thickBot="1" x14ac:dyDescent="0.3">
      <c r="A54" s="1982" t="s">
        <v>1119</v>
      </c>
      <c r="B54" s="2412">
        <v>3.3</v>
      </c>
      <c r="C54" s="1980">
        <v>3.4</v>
      </c>
      <c r="D54" s="1979">
        <v>3.4</v>
      </c>
      <c r="E54" s="1979">
        <v>3.6</v>
      </c>
      <c r="F54" s="1979">
        <v>3.6</v>
      </c>
      <c r="G54" s="1979">
        <v>3.6</v>
      </c>
      <c r="H54" s="1518">
        <v>3.6</v>
      </c>
      <c r="I54" s="2340">
        <v>-0.03</v>
      </c>
      <c r="J54" s="2339">
        <v>-0.08</v>
      </c>
      <c r="K54" s="2340">
        <v>0</v>
      </c>
      <c r="L54" s="2339">
        <v>-0.03</v>
      </c>
    </row>
    <row r="55" spans="1:12" ht="15" customHeight="1" x14ac:dyDescent="0.25">
      <c r="A55" s="1470" t="s">
        <v>1118</v>
      </c>
      <c r="B55" s="1469">
        <v>44.8</v>
      </c>
      <c r="C55" s="1978">
        <v>44.8</v>
      </c>
      <c r="D55" s="1978">
        <v>44.9</v>
      </c>
      <c r="E55" s="1978">
        <v>45.5</v>
      </c>
      <c r="F55" s="1978">
        <v>45.1</v>
      </c>
      <c r="G55" s="1978">
        <v>44.3</v>
      </c>
      <c r="H55" s="1977">
        <v>44.9</v>
      </c>
      <c r="I55" s="2338">
        <v>0</v>
      </c>
      <c r="J55" s="2337">
        <v>-0.01</v>
      </c>
      <c r="K55" s="2338">
        <v>0.01</v>
      </c>
      <c r="L55" s="2337">
        <v>0.03</v>
      </c>
    </row>
    <row r="56" spans="1:12" ht="15" customHeight="1" x14ac:dyDescent="0.25">
      <c r="A56" s="1474"/>
      <c r="B56" s="1473"/>
      <c r="C56" s="1521"/>
      <c r="D56" s="1521"/>
      <c r="E56" s="1521"/>
      <c r="F56" s="1521"/>
      <c r="G56" s="1521"/>
      <c r="H56" s="1520"/>
      <c r="I56" s="1986"/>
      <c r="J56" s="1985"/>
      <c r="K56" s="1986"/>
      <c r="L56" s="1985"/>
    </row>
    <row r="57" spans="1:12" ht="15" customHeight="1" x14ac:dyDescent="0.25">
      <c r="A57" s="1502" t="s">
        <v>1117</v>
      </c>
      <c r="B57" s="2411">
        <v>0.1</v>
      </c>
      <c r="C57" s="2411">
        <v>0.1</v>
      </c>
      <c r="D57" s="2411">
        <v>0.1</v>
      </c>
      <c r="E57" s="2411">
        <v>0.1</v>
      </c>
      <c r="F57" s="2411">
        <v>0.1</v>
      </c>
      <c r="G57" s="2411">
        <v>0.1</v>
      </c>
      <c r="H57" s="2413">
        <v>0.1</v>
      </c>
      <c r="I57" s="2342">
        <v>0</v>
      </c>
      <c r="J57" s="2341">
        <v>0</v>
      </c>
      <c r="K57" s="2342">
        <v>0</v>
      </c>
      <c r="L57" s="2341">
        <v>0</v>
      </c>
    </row>
    <row r="58" spans="1:12" ht="15" customHeight="1" thickBot="1" x14ac:dyDescent="0.3">
      <c r="A58" s="1982" t="s">
        <v>1116</v>
      </c>
      <c r="B58" s="2414">
        <v>22</v>
      </c>
      <c r="C58" s="1980">
        <v>22.299999999999997</v>
      </c>
      <c r="D58" s="1979">
        <v>21.9</v>
      </c>
      <c r="E58" s="1979">
        <v>22.2</v>
      </c>
      <c r="F58" s="1979">
        <v>22</v>
      </c>
      <c r="G58" s="1979">
        <v>21.4</v>
      </c>
      <c r="H58" s="1518">
        <v>21.299999999999997</v>
      </c>
      <c r="I58" s="2340">
        <v>-0.01</v>
      </c>
      <c r="J58" s="2339">
        <v>0</v>
      </c>
      <c r="K58" s="2340">
        <v>0</v>
      </c>
      <c r="L58" s="2339">
        <v>0.04</v>
      </c>
    </row>
    <row r="59" spans="1:12" ht="15" customHeight="1" x14ac:dyDescent="0.25">
      <c r="A59" s="1470" t="s">
        <v>1115</v>
      </c>
      <c r="B59" s="1469">
        <v>22.1</v>
      </c>
      <c r="C59" s="1978">
        <v>22.4</v>
      </c>
      <c r="D59" s="1978">
        <v>22</v>
      </c>
      <c r="E59" s="1978">
        <v>22.3</v>
      </c>
      <c r="F59" s="1978">
        <v>22.1</v>
      </c>
      <c r="G59" s="1978">
        <v>21.5</v>
      </c>
      <c r="H59" s="1977">
        <v>21.4</v>
      </c>
      <c r="I59" s="2338">
        <v>-0.01</v>
      </c>
      <c r="J59" s="2337">
        <v>0</v>
      </c>
      <c r="K59" s="2338">
        <v>0</v>
      </c>
      <c r="L59" s="2337">
        <v>0.04</v>
      </c>
    </row>
    <row r="60" spans="1:12" ht="15" customHeight="1" x14ac:dyDescent="0.25">
      <c r="A60" s="1502"/>
      <c r="B60" s="2201"/>
      <c r="C60" s="2201"/>
      <c r="D60" s="2201"/>
      <c r="E60" s="2201"/>
      <c r="F60" s="2201"/>
      <c r="G60" s="2201"/>
      <c r="H60" s="2214"/>
      <c r="I60" s="2214"/>
      <c r="J60" s="2214"/>
      <c r="K60" s="2214"/>
      <c r="L60" s="2206"/>
    </row>
    <row r="61" spans="1:12" ht="13.5" customHeight="1" x14ac:dyDescent="0.25">
      <c r="A61" s="1502"/>
      <c r="B61" s="2201"/>
      <c r="C61" s="2203"/>
      <c r="D61" s="2202"/>
      <c r="E61" s="2202"/>
      <c r="F61" s="2202"/>
      <c r="G61" s="2202"/>
      <c r="H61" s="2214"/>
      <c r="I61" s="2214"/>
      <c r="J61" s="2214"/>
      <c r="K61" s="2214"/>
      <c r="L61" s="2206"/>
    </row>
    <row r="62" spans="1:12" ht="13.5" customHeight="1" x14ac:dyDescent="0.25">
      <c r="A62" s="1474"/>
      <c r="B62" s="1568"/>
      <c r="C62" s="1568"/>
      <c r="D62" s="1568"/>
      <c r="E62" s="1568"/>
      <c r="F62" s="1568"/>
      <c r="G62" s="1568"/>
      <c r="H62" s="2215"/>
      <c r="I62" s="2215"/>
      <c r="J62" s="2215"/>
      <c r="K62" s="2215"/>
      <c r="L62" s="2206"/>
    </row>
    <row r="63" spans="1:12" ht="13.5" customHeight="1" x14ac:dyDescent="0.25">
      <c r="A63" s="2248"/>
      <c r="B63" s="2248" t="s">
        <v>85</v>
      </c>
      <c r="C63" s="2248" t="s">
        <v>85</v>
      </c>
      <c r="D63" s="2248" t="s">
        <v>85</v>
      </c>
      <c r="E63" s="2248" t="s">
        <v>85</v>
      </c>
      <c r="F63" s="2248" t="s">
        <v>85</v>
      </c>
      <c r="G63" s="2248" t="s">
        <v>85</v>
      </c>
      <c r="H63" s="2248" t="s">
        <v>85</v>
      </c>
      <c r="I63" s="2248" t="s">
        <v>85</v>
      </c>
      <c r="J63" s="2248"/>
      <c r="K63" s="2248"/>
      <c r="L63" s="2206"/>
    </row>
    <row r="64" spans="1:12" ht="13.5" customHeight="1" x14ac:dyDescent="0.25">
      <c r="A64" s="2183"/>
      <c r="B64" s="2183"/>
      <c r="C64" s="2183"/>
      <c r="D64" s="2183"/>
      <c r="E64" s="2183"/>
      <c r="F64" s="2186"/>
      <c r="G64" s="2186"/>
      <c r="H64" s="2186"/>
      <c r="I64" s="2217"/>
      <c r="J64" s="2217"/>
      <c r="K64" s="2206"/>
      <c r="L64"/>
    </row>
    <row r="65" spans="1:15" ht="13.5" customHeight="1" x14ac:dyDescent="0.25">
      <c r="A65" s="2225"/>
      <c r="B65" s="2224"/>
      <c r="C65" s="2224"/>
      <c r="D65" s="2224"/>
      <c r="E65" s="2224"/>
      <c r="F65" s="2224"/>
      <c r="G65" s="2223"/>
      <c r="H65" s="2223"/>
      <c r="I65" s="2223"/>
      <c r="J65" s="2223"/>
      <c r="K65" s="331"/>
      <c r="L65"/>
    </row>
    <row r="66" spans="1:15" ht="13.5" customHeight="1" x14ac:dyDescent="0.25">
      <c r="A66" s="2231"/>
      <c r="B66" s="2244"/>
      <c r="C66" s="2244"/>
      <c r="D66" s="2244"/>
      <c r="E66" s="2244"/>
      <c r="F66" s="2244"/>
      <c r="G66" s="2230"/>
      <c r="H66" s="2230"/>
      <c r="I66" s="2230"/>
      <c r="J66" s="2230"/>
      <c r="K66" s="331"/>
      <c r="L66"/>
    </row>
    <row r="67" spans="1:15" ht="13.5" customHeight="1" x14ac:dyDescent="0.25">
      <c r="A67" s="2231"/>
      <c r="B67" s="2241"/>
      <c r="C67" s="2241"/>
      <c r="D67" s="2241"/>
      <c r="E67" s="2241"/>
      <c r="F67" s="2241"/>
      <c r="G67" s="2230"/>
      <c r="H67" s="2230"/>
      <c r="I67" s="2230"/>
      <c r="J67" s="2230"/>
      <c r="K67" s="331"/>
      <c r="L67"/>
    </row>
    <row r="68" spans="1:15" ht="13.5" customHeight="1" x14ac:dyDescent="0.25">
      <c r="A68" s="2231"/>
      <c r="B68" s="2241"/>
      <c r="C68" s="2241"/>
      <c r="D68" s="2241"/>
      <c r="E68" s="2241"/>
      <c r="F68" s="2241"/>
      <c r="G68" s="2230"/>
      <c r="H68" s="2230"/>
      <c r="I68" s="2230"/>
      <c r="J68" s="2230"/>
      <c r="K68" s="331"/>
      <c r="L68"/>
    </row>
    <row r="69" spans="1:15" ht="13.5" customHeight="1" x14ac:dyDescent="0.25">
      <c r="A69" s="2231"/>
      <c r="B69" s="2241"/>
      <c r="C69" s="2241"/>
      <c r="D69" s="2241"/>
      <c r="E69" s="2241"/>
      <c r="F69" s="2241"/>
      <c r="G69" s="2230"/>
      <c r="H69" s="2230"/>
      <c r="I69" s="2230"/>
      <c r="J69" s="2243"/>
      <c r="K69" s="331"/>
      <c r="L69"/>
    </row>
    <row r="70" spans="1:15" ht="13.5" customHeight="1" x14ac:dyDescent="0.25">
      <c r="A70" s="2239"/>
      <c r="B70" s="2242"/>
      <c r="C70" s="2242"/>
      <c r="D70" s="2242"/>
      <c r="E70" s="2242"/>
      <c r="F70" s="2242"/>
      <c r="G70" s="2238"/>
      <c r="H70" s="2238"/>
      <c r="I70" s="2238"/>
      <c r="J70" s="2238"/>
      <c r="K70" s="331"/>
      <c r="L70"/>
    </row>
    <row r="71" spans="1:15" ht="13.5" customHeight="1" x14ac:dyDescent="0.25">
      <c r="A71" s="2239"/>
      <c r="B71" s="2197"/>
      <c r="C71" s="2197"/>
      <c r="D71" s="2197"/>
      <c r="E71" s="2197"/>
      <c r="F71" s="2197"/>
      <c r="G71" s="2238"/>
      <c r="H71" s="2238"/>
      <c r="I71" s="2238"/>
      <c r="J71" s="2238"/>
      <c r="K71" s="331"/>
      <c r="L71"/>
    </row>
    <row r="72" spans="1:15" ht="13.5" customHeight="1" x14ac:dyDescent="0.25">
      <c r="A72" s="2239"/>
      <c r="B72" s="2197"/>
      <c r="C72" s="2197"/>
      <c r="D72" s="2197"/>
      <c r="E72" s="2197"/>
      <c r="F72" s="2197"/>
      <c r="G72" s="2238"/>
      <c r="H72" s="2238"/>
      <c r="I72" s="2238"/>
      <c r="J72" s="2238"/>
      <c r="K72" s="331"/>
      <c r="L72"/>
    </row>
    <row r="73" spans="1:15" ht="13.5" customHeight="1" x14ac:dyDescent="0.25">
      <c r="A73" s="2231"/>
      <c r="B73" s="2241"/>
      <c r="C73" s="2241"/>
      <c r="D73" s="2241"/>
      <c r="E73" s="2241"/>
      <c r="F73" s="2241"/>
      <c r="G73" s="2230"/>
      <c r="H73" s="2230"/>
      <c r="I73" s="2230"/>
      <c r="J73" s="2230"/>
      <c r="K73" s="331"/>
      <c r="L73"/>
      <c r="O73" s="2240"/>
    </row>
    <row r="74" spans="1:15" ht="13.5" customHeight="1" x14ac:dyDescent="0.25">
      <c r="A74" s="2239"/>
      <c r="B74" s="2197"/>
      <c r="C74" s="2197"/>
      <c r="D74" s="2197"/>
      <c r="E74" s="2197"/>
      <c r="F74" s="2197"/>
      <c r="G74" s="2238"/>
      <c r="H74" s="2238"/>
      <c r="I74" s="2238"/>
      <c r="J74" s="2238"/>
      <c r="K74" s="331"/>
      <c r="L74"/>
    </row>
    <row r="75" spans="1:15" ht="13.5" customHeight="1" x14ac:dyDescent="0.25">
      <c r="A75" s="2237"/>
      <c r="B75" s="2236"/>
      <c r="C75" s="2236"/>
      <c r="D75" s="2236"/>
      <c r="E75" s="2236"/>
      <c r="F75" s="2236"/>
      <c r="G75" s="2235"/>
      <c r="H75" s="2235"/>
      <c r="I75" s="2234"/>
      <c r="J75" s="2234"/>
      <c r="K75" s="331"/>
      <c r="L75"/>
    </row>
    <row r="76" spans="1:15" ht="13.5" customHeight="1" x14ac:dyDescent="0.25">
      <c r="A76" s="2231"/>
      <c r="B76" s="2232"/>
      <c r="C76" s="2232"/>
      <c r="D76" s="2232"/>
      <c r="E76" s="2232"/>
      <c r="F76" s="2232"/>
      <c r="G76" s="2232"/>
      <c r="H76" s="2232"/>
      <c r="I76" s="2233"/>
      <c r="J76" s="2233"/>
      <c r="K76" s="331"/>
      <c r="L76"/>
    </row>
    <row r="77" spans="1:15" s="2181" customFormat="1" ht="13.5" customHeight="1" x14ac:dyDescent="0.25">
      <c r="A77" s="2211"/>
      <c r="B77" s="2232"/>
      <c r="C77" s="2232"/>
      <c r="D77" s="2232"/>
      <c r="E77" s="2232"/>
      <c r="F77" s="2232"/>
      <c r="G77" s="2232"/>
      <c r="H77" s="2232"/>
      <c r="I77" s="2187"/>
      <c r="J77" s="2187"/>
      <c r="K77" s="331"/>
      <c r="L77"/>
    </row>
    <row r="78" spans="1:15" ht="13.5" customHeight="1" x14ac:dyDescent="0.25">
      <c r="A78" s="2231"/>
      <c r="B78" s="2193"/>
      <c r="C78" s="2193"/>
      <c r="D78" s="2193"/>
      <c r="E78" s="2193"/>
      <c r="F78" s="2193"/>
      <c r="G78" s="2230"/>
      <c r="H78" s="2230"/>
      <c r="I78" s="2230"/>
      <c r="J78" s="2230"/>
      <c r="K78" s="331"/>
      <c r="L78"/>
    </row>
    <row r="79" spans="1:15" ht="13.5" customHeight="1" x14ac:dyDescent="0.25">
      <c r="A79" s="2211"/>
      <c r="B79" s="2193"/>
      <c r="C79" s="2193"/>
      <c r="D79" s="2193"/>
      <c r="E79" s="2193"/>
      <c r="F79" s="2193"/>
      <c r="G79" s="2230"/>
      <c r="H79" s="2230"/>
      <c r="I79" s="2230"/>
      <c r="J79" s="2230"/>
      <c r="K79" s="331"/>
      <c r="L79"/>
    </row>
    <row r="80" spans="1:15" ht="13.5" customHeight="1" x14ac:dyDescent="0.25">
      <c r="A80" s="2231"/>
      <c r="B80" s="2193"/>
      <c r="C80" s="2193"/>
      <c r="D80" s="2193"/>
      <c r="E80" s="2193"/>
      <c r="F80" s="2193"/>
      <c r="G80" s="2230"/>
      <c r="H80" s="2230"/>
      <c r="I80" s="2230"/>
      <c r="J80" s="2230"/>
      <c r="K80" s="2206"/>
      <c r="L80"/>
    </row>
    <row r="81" spans="1:12" ht="13.5" customHeight="1" x14ac:dyDescent="0.25">
      <c r="A81" s="2186"/>
      <c r="B81" s="2186"/>
      <c r="C81" s="2186"/>
      <c r="D81" s="2186"/>
      <c r="E81" s="2186"/>
      <c r="F81" s="2186"/>
      <c r="G81" s="2186"/>
      <c r="H81" s="2186"/>
      <c r="I81" s="2217"/>
      <c r="J81" s="2217"/>
      <c r="K81" s="2206"/>
      <c r="L81"/>
    </row>
    <row r="82" spans="1:12" ht="13.5" customHeight="1" x14ac:dyDescent="0.25">
      <c r="A82" s="2186"/>
      <c r="B82" s="2186"/>
      <c r="C82" s="2186"/>
      <c r="D82" s="2186"/>
      <c r="E82" s="2186"/>
      <c r="F82" s="2186"/>
      <c r="G82" s="2186"/>
      <c r="H82" s="2186"/>
      <c r="I82" s="2217"/>
      <c r="J82" s="2217"/>
      <c r="K82" s="2206"/>
      <c r="L82"/>
    </row>
    <row r="83" spans="1:12" ht="13.5" customHeight="1" x14ac:dyDescent="0.25">
      <c r="A83" s="2229"/>
      <c r="B83" s="2228"/>
      <c r="C83" s="2228"/>
      <c r="D83" s="2228"/>
      <c r="E83" s="2228"/>
      <c r="F83" s="2228"/>
      <c r="G83" s="2227"/>
      <c r="H83" s="2226"/>
      <c r="I83" s="2227"/>
      <c r="J83" s="2226"/>
      <c r="K83" s="2206"/>
      <c r="L83"/>
    </row>
    <row r="84" spans="1:12" ht="13.5" customHeight="1" x14ac:dyDescent="0.25">
      <c r="A84" s="2183"/>
      <c r="B84" s="2186"/>
      <c r="C84" s="2186"/>
      <c r="D84" s="2186"/>
      <c r="E84" s="2186"/>
      <c r="F84" s="2186"/>
      <c r="G84" s="2186"/>
      <c r="H84" s="2186"/>
      <c r="I84" s="2217"/>
      <c r="J84" s="2217"/>
      <c r="K84" s="2206"/>
      <c r="L84"/>
    </row>
    <row r="85" spans="1:12" ht="13.5" customHeight="1" x14ac:dyDescent="0.25">
      <c r="A85" s="2225"/>
      <c r="B85" s="2224"/>
      <c r="C85" s="2224"/>
      <c r="D85" s="2224"/>
      <c r="E85" s="2224"/>
      <c r="F85" s="2224"/>
      <c r="G85" s="2223"/>
      <c r="H85" s="2223"/>
      <c r="I85" s="2223"/>
      <c r="J85" s="2223"/>
      <c r="K85" s="2206"/>
      <c r="L85"/>
    </row>
    <row r="86" spans="1:12" ht="13.5" customHeight="1" x14ac:dyDescent="0.25">
      <c r="A86" s="2222"/>
      <c r="B86" s="2221"/>
      <c r="C86" s="2221"/>
      <c r="D86" s="2221"/>
      <c r="E86" s="2221"/>
      <c r="F86" s="2221"/>
      <c r="G86" s="2219"/>
      <c r="H86" s="2219"/>
      <c r="I86" s="2219"/>
      <c r="J86" s="2219"/>
      <c r="K86" s="2206"/>
      <c r="L86"/>
    </row>
    <row r="87" spans="1:12" ht="13.5" customHeight="1" x14ac:dyDescent="0.25">
      <c r="A87" s="2222"/>
      <c r="B87" s="2221"/>
      <c r="C87" s="2221"/>
      <c r="D87" s="2221"/>
      <c r="E87" s="2221"/>
      <c r="F87" s="2221"/>
      <c r="G87" s="2219"/>
      <c r="H87" s="2219"/>
      <c r="I87" s="2219"/>
      <c r="J87" s="2219"/>
      <c r="K87" s="2206"/>
      <c r="L87"/>
    </row>
    <row r="88" spans="1:12" ht="13.5" customHeight="1" x14ac:dyDescent="0.25">
      <c r="A88" s="2222"/>
      <c r="B88" s="2221"/>
      <c r="C88" s="2221"/>
      <c r="D88" s="2221"/>
      <c r="E88" s="2221"/>
      <c r="F88" s="2221"/>
      <c r="G88" s="2219"/>
      <c r="H88" s="2219"/>
      <c r="I88" s="2219"/>
      <c r="J88" s="2219"/>
      <c r="K88" s="2206"/>
      <c r="L88"/>
    </row>
    <row r="89" spans="1:12" ht="13.5" customHeight="1" x14ac:dyDescent="0.25">
      <c r="A89" s="2199"/>
      <c r="B89" s="2208"/>
      <c r="C89" s="2208"/>
      <c r="D89" s="2208"/>
      <c r="E89" s="2208"/>
      <c r="F89" s="2208"/>
      <c r="G89" s="2218"/>
      <c r="H89" s="2218"/>
      <c r="I89" s="2218"/>
      <c r="J89" s="2218"/>
      <c r="K89" s="2206"/>
      <c r="L89"/>
    </row>
    <row r="90" spans="1:12" ht="13.5" customHeight="1" x14ac:dyDescent="0.25">
      <c r="A90" s="2199"/>
      <c r="B90" s="2208"/>
      <c r="C90" s="2208"/>
      <c r="D90" s="2208"/>
      <c r="E90" s="2208"/>
      <c r="F90" s="2208"/>
      <c r="G90" s="2212"/>
      <c r="H90" s="2212"/>
      <c r="I90" s="2220"/>
      <c r="J90" s="2220"/>
      <c r="K90" s="2206"/>
      <c r="L90"/>
    </row>
    <row r="91" spans="1:12" ht="13.5" customHeight="1" x14ac:dyDescent="0.25">
      <c r="A91" s="2211"/>
      <c r="B91" s="2210"/>
      <c r="C91" s="2210"/>
      <c r="D91" s="2210"/>
      <c r="E91" s="2210"/>
      <c r="F91" s="2210"/>
      <c r="G91" s="2219"/>
      <c r="H91" s="2219"/>
      <c r="I91" s="2219"/>
      <c r="J91" s="2219"/>
      <c r="K91" s="2206"/>
      <c r="L91"/>
    </row>
    <row r="92" spans="1:12" ht="13.5" customHeight="1" x14ac:dyDescent="0.25">
      <c r="A92" s="2211"/>
      <c r="B92" s="2210"/>
      <c r="C92" s="2210"/>
      <c r="D92" s="2210"/>
      <c r="E92" s="2210"/>
      <c r="F92" s="2210"/>
      <c r="G92" s="2219"/>
      <c r="H92" s="2219"/>
      <c r="I92" s="2219"/>
      <c r="J92" s="2219"/>
      <c r="K92" s="2206"/>
      <c r="L92"/>
    </row>
    <row r="93" spans="1:12" ht="13.5" customHeight="1" x14ac:dyDescent="0.25">
      <c r="A93" s="2199"/>
      <c r="B93" s="2208"/>
      <c r="C93" s="2208"/>
      <c r="D93" s="2208"/>
      <c r="E93" s="2208"/>
      <c r="F93" s="2208"/>
      <c r="G93" s="2218"/>
      <c r="H93" s="2218"/>
      <c r="I93" s="2218"/>
      <c r="J93" s="2218"/>
      <c r="K93" s="2206"/>
      <c r="L93"/>
    </row>
    <row r="95" spans="1:12" ht="13.5" customHeight="1" x14ac:dyDescent="0.25">
      <c r="A95" s="2217"/>
      <c r="B95" s="2217"/>
      <c r="C95" s="2217"/>
      <c r="D95" s="2217"/>
      <c r="E95" s="2217"/>
      <c r="F95" s="2217"/>
      <c r="G95" s="2217"/>
    </row>
    <row r="96" spans="1:12" ht="13.5" customHeight="1" x14ac:dyDescent="0.25">
      <c r="A96" s="2217"/>
      <c r="B96" s="2217"/>
      <c r="C96" s="2217"/>
      <c r="D96" s="2217"/>
      <c r="E96" s="2217"/>
      <c r="F96" s="2217"/>
      <c r="G96" s="2217"/>
    </row>
    <row r="97" spans="1:7" ht="13.5" customHeight="1" x14ac:dyDescent="0.25">
      <c r="A97" s="2217"/>
      <c r="B97" s="2217"/>
      <c r="C97" s="2217"/>
      <c r="D97" s="2217"/>
      <c r="E97" s="2217"/>
      <c r="F97" s="2217"/>
      <c r="G97" s="2217"/>
    </row>
    <row r="98" spans="1:7" ht="13.5" customHeight="1" x14ac:dyDescent="0.25">
      <c r="A98" s="2217"/>
      <c r="B98" s="2217"/>
      <c r="C98" s="2217"/>
      <c r="D98" s="2217"/>
      <c r="E98" s="2217"/>
      <c r="F98" s="2217"/>
      <c r="G98" s="2217"/>
    </row>
    <row r="99" spans="1:7" ht="13.5" customHeight="1" x14ac:dyDescent="0.25">
      <c r="A99" s="2217"/>
      <c r="B99" s="2217"/>
      <c r="C99" s="2217"/>
      <c r="D99" s="2217"/>
      <c r="E99" s="2217"/>
      <c r="F99" s="2217"/>
      <c r="G99" s="2217"/>
    </row>
    <row r="100" spans="1:7" ht="13.5" customHeight="1" x14ac:dyDescent="0.25">
      <c r="A100" s="2217"/>
      <c r="B100" s="2217"/>
      <c r="C100" s="2217"/>
      <c r="D100" s="2217"/>
      <c r="E100" s="2217"/>
      <c r="F100" s="2217"/>
      <c r="G100" s="2217"/>
    </row>
    <row r="101" spans="1:7" ht="13.5" customHeight="1" x14ac:dyDescent="0.25">
      <c r="A101" s="2217"/>
      <c r="B101" s="2217"/>
      <c r="C101" s="2217"/>
      <c r="D101" s="2217"/>
      <c r="E101" s="2217"/>
      <c r="F101" s="2217"/>
      <c r="G101" s="2217"/>
    </row>
    <row r="102" spans="1:7" ht="13.5" customHeight="1" x14ac:dyDescent="0.25">
      <c r="A102" s="2217"/>
      <c r="B102" s="2217"/>
      <c r="C102" s="2217"/>
      <c r="D102" s="2217"/>
      <c r="E102" s="2217"/>
      <c r="F102" s="2217"/>
      <c r="G102" s="2217"/>
    </row>
    <row r="103" spans="1:7" ht="13.5" customHeight="1" x14ac:dyDescent="0.25">
      <c r="A103" s="2217"/>
      <c r="B103" s="2217"/>
      <c r="C103" s="2217"/>
      <c r="D103" s="2217"/>
      <c r="E103" s="2217"/>
      <c r="F103" s="2217"/>
      <c r="G103" s="2217"/>
    </row>
    <row r="104" spans="1:7" ht="13.5" customHeight="1" x14ac:dyDescent="0.25">
      <c r="A104" s="2217"/>
      <c r="B104" s="2217"/>
      <c r="C104" s="2217"/>
      <c r="D104" s="2217"/>
      <c r="E104" s="2217"/>
      <c r="F104" s="2217"/>
      <c r="G104" s="2217"/>
    </row>
    <row r="105" spans="1:7" ht="13.5" customHeight="1" x14ac:dyDescent="0.25">
      <c r="A105" s="2217"/>
      <c r="B105" s="2217"/>
      <c r="C105" s="2217"/>
      <c r="D105" s="2217"/>
      <c r="E105" s="2217"/>
      <c r="F105" s="2217"/>
      <c r="G105" s="2217"/>
    </row>
    <row r="106" spans="1:7" ht="13.5" customHeight="1" x14ac:dyDescent="0.25">
      <c r="A106" s="2217"/>
      <c r="B106" s="2217"/>
      <c r="C106" s="2217"/>
      <c r="D106" s="2217"/>
      <c r="E106" s="2217"/>
      <c r="F106" s="2217"/>
      <c r="G106" s="2217"/>
    </row>
  </sheetData>
  <mergeCells count="12">
    <mergeCell ref="A1:D1"/>
    <mergeCell ref="A2:D2"/>
    <mergeCell ref="I2:J2"/>
    <mergeCell ref="K2:L2"/>
    <mergeCell ref="I20:J20"/>
    <mergeCell ref="K20:L20"/>
    <mergeCell ref="A30:D30"/>
    <mergeCell ref="A31:J31"/>
    <mergeCell ref="I32:J32"/>
    <mergeCell ref="K32:L32"/>
    <mergeCell ref="I50:J50"/>
    <mergeCell ref="K50:L5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Header>&amp;R&amp;"Arial,normal"&amp;8Personal Banking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7FBAF-5757-4559-9F99-2C004E7395E9}">
  <sheetPr codeName="Sheet15"/>
  <dimension ref="A1:J18"/>
  <sheetViews>
    <sheetView view="pageBreakPreview" topLeftCell="A55" zoomScaleNormal="100" zoomScaleSheetLayoutView="100" workbookViewId="0">
      <selection activeCell="A2" sqref="A2:D2"/>
    </sheetView>
  </sheetViews>
  <sheetFormatPr defaultColWidth="9.140625" defaultRowHeight="12.75" x14ac:dyDescent="0.2"/>
  <cols>
    <col min="1" max="1" width="27" style="880" customWidth="1"/>
    <col min="2" max="8" width="6.140625" style="880" customWidth="1"/>
    <col min="9" max="10" width="7.85546875" style="880" customWidth="1"/>
    <col min="11" max="16384" width="9.140625" style="880"/>
  </cols>
  <sheetData>
    <row r="1" spans="1:10" ht="24.75" customHeight="1" thickBot="1" x14ac:dyDescent="0.25">
      <c r="A1" s="2626" t="s">
        <v>1487</v>
      </c>
      <c r="B1" s="2626" t="s">
        <v>85</v>
      </c>
      <c r="C1" s="2626" t="s">
        <v>85</v>
      </c>
      <c r="D1" s="2626" t="s">
        <v>85</v>
      </c>
      <c r="E1" s="1976"/>
      <c r="F1" s="1976"/>
      <c r="G1" s="1976"/>
      <c r="H1" s="1976"/>
      <c r="I1" s="1975"/>
      <c r="J1" s="1975"/>
    </row>
    <row r="2" spans="1:10" ht="12.75" customHeight="1" x14ac:dyDescent="0.2">
      <c r="A2" s="2614" t="s">
        <v>1592</v>
      </c>
      <c r="B2" s="2614" t="s">
        <v>85</v>
      </c>
      <c r="C2" s="2614" t="s">
        <v>85</v>
      </c>
      <c r="D2" s="2614" t="s">
        <v>85</v>
      </c>
      <c r="E2" s="1477"/>
      <c r="F2" s="1477"/>
      <c r="G2" s="1477"/>
      <c r="H2" s="1495"/>
      <c r="I2" s="2627" t="s">
        <v>1059</v>
      </c>
      <c r="J2" s="2628" t="s">
        <v>85</v>
      </c>
    </row>
    <row r="3" spans="1:10" ht="10.5" customHeight="1" x14ac:dyDescent="0.2">
      <c r="A3" s="1494"/>
      <c r="B3" s="1494"/>
      <c r="C3" s="1494"/>
      <c r="D3" s="1494"/>
      <c r="E3" s="1494"/>
      <c r="F3" s="1494"/>
      <c r="G3" s="1494"/>
      <c r="H3" s="1493"/>
      <c r="I3" s="1994"/>
      <c r="J3" s="1993"/>
    </row>
    <row r="4" spans="1:10" ht="10.5" customHeight="1" thickBot="1" x14ac:dyDescent="0.25">
      <c r="A4" s="1990" t="s">
        <v>994</v>
      </c>
      <c r="B4" s="1989" t="s">
        <v>1465</v>
      </c>
      <c r="C4" s="1989" t="s">
        <v>1034</v>
      </c>
      <c r="D4" s="1989" t="s">
        <v>1033</v>
      </c>
      <c r="E4" s="1989" t="s">
        <v>1032</v>
      </c>
      <c r="F4" s="1989" t="s">
        <v>1041</v>
      </c>
      <c r="G4" s="1989" t="s">
        <v>1040</v>
      </c>
      <c r="H4" s="1492" t="s">
        <v>1039</v>
      </c>
      <c r="I4" s="1988" t="s">
        <v>1464</v>
      </c>
      <c r="J4" s="1987" t="s">
        <v>1463</v>
      </c>
    </row>
    <row r="5" spans="1:10" ht="10.5" customHeight="1" x14ac:dyDescent="0.2">
      <c r="A5" s="1491" t="s">
        <v>1058</v>
      </c>
      <c r="B5" s="1517">
        <v>-2</v>
      </c>
      <c r="C5" s="1517">
        <v>-5</v>
      </c>
      <c r="D5" s="2349">
        <v>0</v>
      </c>
      <c r="E5" s="1517">
        <v>-3</v>
      </c>
      <c r="F5" s="1517">
        <v>-5</v>
      </c>
      <c r="G5" s="1517">
        <v>-3</v>
      </c>
      <c r="H5" s="1540">
        <v>1</v>
      </c>
      <c r="I5" s="1490"/>
      <c r="J5" s="1489"/>
    </row>
    <row r="6" spans="1:10" ht="10.5" customHeight="1" x14ac:dyDescent="0.2">
      <c r="A6" s="1483" t="s">
        <v>1057</v>
      </c>
      <c r="B6" s="1482">
        <v>2</v>
      </c>
      <c r="C6" s="1482">
        <v>-1</v>
      </c>
      <c r="D6" s="1482">
        <v>-3</v>
      </c>
      <c r="E6" s="1482">
        <v>-5</v>
      </c>
      <c r="F6" s="1482">
        <v>2</v>
      </c>
      <c r="G6" s="1482">
        <v>-1</v>
      </c>
      <c r="H6" s="1485">
        <v>-4</v>
      </c>
      <c r="I6" s="1984"/>
      <c r="J6" s="1983"/>
    </row>
    <row r="7" spans="1:10" ht="10.5" customHeight="1" x14ac:dyDescent="0.2">
      <c r="A7" s="1483" t="s">
        <v>1056</v>
      </c>
      <c r="B7" s="1482">
        <v>2</v>
      </c>
      <c r="C7" s="1482">
        <v>-2</v>
      </c>
      <c r="D7" s="1482">
        <v>3</v>
      </c>
      <c r="E7" s="2336">
        <v>0</v>
      </c>
      <c r="F7" s="1482">
        <v>-2</v>
      </c>
      <c r="G7" s="1482">
        <v>-1</v>
      </c>
      <c r="H7" s="2335">
        <v>0</v>
      </c>
      <c r="I7" s="1984"/>
      <c r="J7" s="1983"/>
    </row>
    <row r="8" spans="1:10" ht="10.5" customHeight="1" x14ac:dyDescent="0.2">
      <c r="A8" s="1483" t="s">
        <v>1055</v>
      </c>
      <c r="B8" s="2336">
        <v>0</v>
      </c>
      <c r="C8" s="2336">
        <v>0</v>
      </c>
      <c r="D8" s="2336">
        <v>0</v>
      </c>
      <c r="E8" s="2336">
        <v>0</v>
      </c>
      <c r="F8" s="2336">
        <v>0</v>
      </c>
      <c r="G8" s="2336">
        <v>0</v>
      </c>
      <c r="H8" s="1485">
        <v>-1</v>
      </c>
      <c r="I8" s="1984"/>
      <c r="J8" s="1983"/>
    </row>
    <row r="9" spans="1:10" ht="10.5" customHeight="1" x14ac:dyDescent="0.2">
      <c r="A9" s="1460" t="s">
        <v>1054</v>
      </c>
      <c r="B9" s="1475">
        <v>2</v>
      </c>
      <c r="C9" s="1475">
        <v>-8</v>
      </c>
      <c r="D9" s="2348">
        <v>0</v>
      </c>
      <c r="E9" s="1475">
        <v>-8</v>
      </c>
      <c r="F9" s="1475">
        <v>-5</v>
      </c>
      <c r="G9" s="1475">
        <v>-5</v>
      </c>
      <c r="H9" s="1488">
        <v>-4</v>
      </c>
      <c r="I9" s="1992"/>
      <c r="J9" s="1991"/>
    </row>
    <row r="10" spans="1:10" ht="10.5" customHeight="1" x14ac:dyDescent="0.2">
      <c r="A10" s="1460" t="s">
        <v>1053</v>
      </c>
      <c r="B10" s="1475">
        <v>-23</v>
      </c>
      <c r="C10" s="1475">
        <v>5</v>
      </c>
      <c r="D10" s="1475">
        <v>5</v>
      </c>
      <c r="E10" s="1475">
        <v>-30</v>
      </c>
      <c r="F10" s="1475">
        <v>-27</v>
      </c>
      <c r="G10" s="1475">
        <v>-9</v>
      </c>
      <c r="H10" s="1488">
        <v>-8</v>
      </c>
      <c r="I10" s="1992"/>
      <c r="J10" s="1991"/>
    </row>
    <row r="11" spans="1:10" ht="10.5" customHeight="1" x14ac:dyDescent="0.2">
      <c r="A11" s="1460" t="s">
        <v>1052</v>
      </c>
      <c r="B11" s="1475">
        <v>-21</v>
      </c>
      <c r="C11" s="1475">
        <v>-3</v>
      </c>
      <c r="D11" s="1475">
        <v>5</v>
      </c>
      <c r="E11" s="1475">
        <v>-38</v>
      </c>
      <c r="F11" s="1475">
        <v>-32</v>
      </c>
      <c r="G11" s="1475">
        <v>-14</v>
      </c>
      <c r="H11" s="1488">
        <v>-12</v>
      </c>
      <c r="I11" s="1992"/>
      <c r="J11" s="1991"/>
    </row>
    <row r="12" spans="1:10" ht="10.5" customHeight="1" x14ac:dyDescent="0.2">
      <c r="A12" s="1483" t="s">
        <v>1051</v>
      </c>
      <c r="B12" s="1482">
        <v>1</v>
      </c>
      <c r="C12" s="1482">
        <v>1</v>
      </c>
      <c r="D12" s="1482">
        <v>-1</v>
      </c>
      <c r="E12" s="1482">
        <v>-1</v>
      </c>
      <c r="F12" s="2336">
        <v>0</v>
      </c>
      <c r="G12" s="1482">
        <v>-1</v>
      </c>
      <c r="H12" s="1485">
        <v>1</v>
      </c>
      <c r="I12" s="1984"/>
      <c r="J12" s="1983"/>
    </row>
    <row r="13" spans="1:10" ht="10.5" customHeight="1" x14ac:dyDescent="0.2">
      <c r="A13" s="1460" t="s">
        <v>1050</v>
      </c>
      <c r="B13" s="1475">
        <v>-20</v>
      </c>
      <c r="C13" s="1475">
        <v>-2</v>
      </c>
      <c r="D13" s="1475">
        <v>4</v>
      </c>
      <c r="E13" s="1475">
        <v>-39</v>
      </c>
      <c r="F13" s="1475">
        <v>-32</v>
      </c>
      <c r="G13" s="1475">
        <v>-15</v>
      </c>
      <c r="H13" s="1488">
        <v>-11</v>
      </c>
      <c r="I13" s="1992"/>
      <c r="J13" s="1991"/>
    </row>
    <row r="14" spans="1:10" ht="10.5" customHeight="1" x14ac:dyDescent="0.2">
      <c r="A14" s="1474"/>
      <c r="B14" s="1474"/>
      <c r="C14" s="1473"/>
      <c r="D14" s="1473"/>
      <c r="E14" s="1473"/>
      <c r="F14" s="1473"/>
      <c r="G14" s="1473"/>
      <c r="H14" s="1487"/>
      <c r="I14" s="1986"/>
      <c r="J14" s="1985"/>
    </row>
    <row r="15" spans="1:10" ht="10.5" customHeight="1" x14ac:dyDescent="0.2">
      <c r="A15" s="1483" t="s">
        <v>1124</v>
      </c>
      <c r="B15" s="1482">
        <v>929</v>
      </c>
      <c r="C15" s="1482">
        <v>828</v>
      </c>
      <c r="D15" s="1482">
        <v>822</v>
      </c>
      <c r="E15" s="1482">
        <v>234</v>
      </c>
      <c r="F15" s="1482">
        <v>249</v>
      </c>
      <c r="G15" s="1482">
        <v>341</v>
      </c>
      <c r="H15" s="1485">
        <v>327</v>
      </c>
      <c r="I15" s="2342">
        <v>0</v>
      </c>
      <c r="J15" s="2341">
        <v>0</v>
      </c>
    </row>
    <row r="16" spans="1:10" ht="10.5" customHeight="1" thickBot="1" x14ac:dyDescent="0.25">
      <c r="A16" s="1483" t="s">
        <v>1043</v>
      </c>
      <c r="B16" s="1482">
        <v>1016</v>
      </c>
      <c r="C16" s="1482">
        <v>961</v>
      </c>
      <c r="D16" s="1482">
        <v>967</v>
      </c>
      <c r="E16" s="1482">
        <v>935</v>
      </c>
      <c r="F16" s="1482">
        <v>962</v>
      </c>
      <c r="G16" s="1482">
        <v>941</v>
      </c>
      <c r="H16" s="1485">
        <v>956</v>
      </c>
      <c r="I16" s="2340">
        <v>0.06</v>
      </c>
      <c r="J16" s="2339">
        <v>0.06</v>
      </c>
    </row>
    <row r="17" spans="1:10" ht="12.75" customHeight="1" x14ac:dyDescent="0.2">
      <c r="A17" s="1483"/>
      <c r="B17" s="1483"/>
      <c r="C17" s="1482"/>
      <c r="D17" s="1482"/>
      <c r="E17" s="1482"/>
      <c r="F17" s="1482"/>
      <c r="G17" s="1482"/>
      <c r="H17" s="1482"/>
      <c r="I17" s="1484"/>
      <c r="J17" s="1484"/>
    </row>
    <row r="18" spans="1:10" ht="10.5" customHeight="1" x14ac:dyDescent="0.2">
      <c r="A18" s="2622"/>
      <c r="B18" s="2622" t="s">
        <v>85</v>
      </c>
      <c r="C18" s="2622" t="s">
        <v>85</v>
      </c>
      <c r="D18" s="2622" t="s">
        <v>85</v>
      </c>
      <c r="E18" s="2622" t="s">
        <v>85</v>
      </c>
      <c r="F18" s="2622" t="s">
        <v>85</v>
      </c>
      <c r="G18" s="2622" t="s">
        <v>85</v>
      </c>
      <c r="H18" s="2622" t="s">
        <v>85</v>
      </c>
      <c r="I18" s="2622" t="s">
        <v>85</v>
      </c>
      <c r="J18" s="2622" t="s">
        <v>85</v>
      </c>
    </row>
  </sheetData>
  <mergeCells count="4">
    <mergeCell ref="A1:D1"/>
    <mergeCell ref="A2:D2"/>
    <mergeCell ref="I2:J2"/>
    <mergeCell ref="A18:J1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2A4F-FFB8-4579-82F2-1C43FEED84EF}">
  <sheetPr codeName="Sheet16">
    <tabColor theme="7" tint="0.59999389629810485"/>
  </sheetPr>
  <dimension ref="A1"/>
  <sheetViews>
    <sheetView view="pageBreakPreview" topLeftCell="A31" zoomScale="80" zoomScaleNormal="100" zoomScaleSheetLayoutView="80" workbookViewId="0">
      <selection activeCell="T43" sqref="T43"/>
    </sheetView>
  </sheetViews>
  <sheetFormatPr defaultColWidth="9.140625" defaultRowHeight="11.25" x14ac:dyDescent="0.2"/>
  <cols>
    <col min="1" max="16384" width="9.140625" style="2350"/>
  </cols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C9E45-A0BD-4AEE-866E-646AA89700BD}">
  <sheetPr codeName="Sheet17"/>
  <dimension ref="A1:L50"/>
  <sheetViews>
    <sheetView view="pageBreakPreview" topLeftCell="A27" zoomScale="60" zoomScaleNormal="100" workbookViewId="0">
      <selection activeCell="N27" sqref="N27"/>
    </sheetView>
  </sheetViews>
  <sheetFormatPr defaultColWidth="9.140625" defaultRowHeight="12.75" x14ac:dyDescent="0.2"/>
  <cols>
    <col min="1" max="1" width="21" style="880" customWidth="1"/>
    <col min="2" max="8" width="6.42578125" style="880" customWidth="1"/>
    <col min="9" max="12" width="6.140625" style="880" customWidth="1"/>
    <col min="13" max="16384" width="9.140625" style="880"/>
  </cols>
  <sheetData>
    <row r="1" spans="1:12" ht="12.75" customHeight="1" x14ac:dyDescent="0.2">
      <c r="A1" s="2614" t="s">
        <v>1593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1477"/>
      <c r="H1" s="1495"/>
      <c r="I1" s="2629" t="s">
        <v>1059</v>
      </c>
      <c r="J1" s="2630" t="s">
        <v>85</v>
      </c>
      <c r="K1" s="2617" t="s">
        <v>1122</v>
      </c>
      <c r="L1" s="2630" t="s">
        <v>85</v>
      </c>
    </row>
    <row r="2" spans="1:12" ht="10.5" customHeight="1" x14ac:dyDescent="0.2">
      <c r="A2" s="1494"/>
      <c r="B2" s="1494"/>
      <c r="C2" s="1494"/>
      <c r="D2" s="1494"/>
      <c r="E2" s="1494"/>
      <c r="F2" s="1494"/>
      <c r="G2" s="1494"/>
      <c r="H2" s="1493"/>
      <c r="I2" s="2015"/>
      <c r="J2" s="2014"/>
      <c r="K2" s="2618"/>
      <c r="L2" s="2632" t="s">
        <v>85</v>
      </c>
    </row>
    <row r="3" spans="1:12" ht="10.5" customHeight="1" thickBot="1" x14ac:dyDescent="0.25">
      <c r="A3" s="2005" t="s">
        <v>994</v>
      </c>
      <c r="B3" s="2004" t="s">
        <v>1465</v>
      </c>
      <c r="C3" s="2004" t="s">
        <v>1034</v>
      </c>
      <c r="D3" s="2004" t="s">
        <v>1033</v>
      </c>
      <c r="E3" s="2004" t="s">
        <v>1032</v>
      </c>
      <c r="F3" s="2004" t="s">
        <v>1041</v>
      </c>
      <c r="G3" s="2004" t="s">
        <v>1040</v>
      </c>
      <c r="H3" s="1492" t="s">
        <v>1039</v>
      </c>
      <c r="I3" s="2003" t="s">
        <v>1464</v>
      </c>
      <c r="J3" s="2002" t="s">
        <v>1463</v>
      </c>
      <c r="K3" s="1541" t="s">
        <v>1464</v>
      </c>
      <c r="L3" s="2002" t="s">
        <v>1463</v>
      </c>
    </row>
    <row r="4" spans="1:12" ht="10.5" customHeight="1" x14ac:dyDescent="0.2">
      <c r="A4" s="1491" t="s">
        <v>1058</v>
      </c>
      <c r="B4" s="1543">
        <v>333</v>
      </c>
      <c r="C4" s="1543">
        <v>337</v>
      </c>
      <c r="D4" s="1543">
        <v>331</v>
      </c>
      <c r="E4" s="1543">
        <v>341</v>
      </c>
      <c r="F4" s="1543">
        <v>326</v>
      </c>
      <c r="G4" s="1543">
        <v>331</v>
      </c>
      <c r="H4" s="1542">
        <v>324</v>
      </c>
      <c r="I4" s="2420" t="s">
        <v>1174</v>
      </c>
      <c r="J4" s="2421" t="s">
        <v>1472</v>
      </c>
      <c r="K4" s="2420" t="s">
        <v>1174</v>
      </c>
      <c r="L4" s="2421" t="s">
        <v>1173</v>
      </c>
    </row>
    <row r="5" spans="1:12" ht="10.5" customHeight="1" x14ac:dyDescent="0.2">
      <c r="A5" s="1483" t="s">
        <v>1057</v>
      </c>
      <c r="B5" s="1530">
        <v>124</v>
      </c>
      <c r="C5" s="1530">
        <v>109</v>
      </c>
      <c r="D5" s="1530">
        <v>125</v>
      </c>
      <c r="E5" s="1530">
        <v>114</v>
      </c>
      <c r="F5" s="1530">
        <v>111</v>
      </c>
      <c r="G5" s="1530">
        <v>114</v>
      </c>
      <c r="H5" s="1529">
        <v>118</v>
      </c>
      <c r="I5" s="2422" t="s">
        <v>1476</v>
      </c>
      <c r="J5" s="2423" t="s">
        <v>1480</v>
      </c>
      <c r="K5" s="2444" t="s">
        <v>1479</v>
      </c>
      <c r="L5" s="2423" t="s">
        <v>1480</v>
      </c>
    </row>
    <row r="6" spans="1:12" ht="10.5" customHeight="1" x14ac:dyDescent="0.2">
      <c r="A6" s="1483" t="s">
        <v>1056</v>
      </c>
      <c r="B6" s="1530">
        <v>35</v>
      </c>
      <c r="C6" s="1530">
        <v>67</v>
      </c>
      <c r="D6" s="1530">
        <v>23</v>
      </c>
      <c r="E6" s="1530">
        <v>72</v>
      </c>
      <c r="F6" s="1530">
        <v>48</v>
      </c>
      <c r="G6" s="1530">
        <v>57</v>
      </c>
      <c r="H6" s="1529">
        <v>120</v>
      </c>
      <c r="I6" s="2422"/>
      <c r="J6" s="2423"/>
      <c r="K6" s="2444"/>
      <c r="L6" s="2423"/>
    </row>
    <row r="7" spans="1:12" ht="10.5" customHeight="1" x14ac:dyDescent="0.2">
      <c r="A7" s="1483" t="s">
        <v>1055</v>
      </c>
      <c r="B7" s="1530">
        <v>6</v>
      </c>
      <c r="C7" s="1530">
        <v>7</v>
      </c>
      <c r="D7" s="1530">
        <v>4</v>
      </c>
      <c r="E7" s="1530">
        <v>7</v>
      </c>
      <c r="F7" s="1530">
        <v>5</v>
      </c>
      <c r="G7" s="1530">
        <v>10</v>
      </c>
      <c r="H7" s="1529">
        <v>9</v>
      </c>
      <c r="I7" s="2422"/>
      <c r="J7" s="2423"/>
      <c r="K7" s="2444"/>
      <c r="L7" s="2467"/>
    </row>
    <row r="8" spans="1:12" ht="10.5" customHeight="1" x14ac:dyDescent="0.2">
      <c r="A8" s="1460" t="s">
        <v>1054</v>
      </c>
      <c r="B8" s="1514">
        <v>498</v>
      </c>
      <c r="C8" s="1514">
        <v>520</v>
      </c>
      <c r="D8" s="1514">
        <v>483</v>
      </c>
      <c r="E8" s="1514">
        <v>534</v>
      </c>
      <c r="F8" s="1514">
        <v>490</v>
      </c>
      <c r="G8" s="1514">
        <v>512</v>
      </c>
      <c r="H8" s="1534">
        <v>571</v>
      </c>
      <c r="I8" s="2468" t="s">
        <v>1469</v>
      </c>
      <c r="J8" s="2469" t="s">
        <v>1472</v>
      </c>
      <c r="K8" s="2448" t="s">
        <v>1176</v>
      </c>
      <c r="L8" s="2469" t="s">
        <v>1173</v>
      </c>
    </row>
    <row r="9" spans="1:12" ht="10.5" customHeight="1" x14ac:dyDescent="0.2">
      <c r="A9" s="1460" t="s">
        <v>1053</v>
      </c>
      <c r="B9" s="1514">
        <v>-259</v>
      </c>
      <c r="C9" s="1514">
        <v>-269</v>
      </c>
      <c r="D9" s="1514">
        <v>-310</v>
      </c>
      <c r="E9" s="1514">
        <v>-281</v>
      </c>
      <c r="F9" s="1514">
        <v>-270</v>
      </c>
      <c r="G9" s="1514">
        <v>-284</v>
      </c>
      <c r="H9" s="1534">
        <v>-336</v>
      </c>
      <c r="I9" s="2468" t="s">
        <v>1469</v>
      </c>
      <c r="J9" s="2469" t="s">
        <v>1469</v>
      </c>
      <c r="K9" s="2448" t="s">
        <v>1176</v>
      </c>
      <c r="L9" s="2469" t="s">
        <v>1176</v>
      </c>
    </row>
    <row r="10" spans="1:12" ht="10.5" customHeight="1" x14ac:dyDescent="0.2">
      <c r="A10" s="1460" t="s">
        <v>1052</v>
      </c>
      <c r="B10" s="1514">
        <v>239</v>
      </c>
      <c r="C10" s="1514">
        <v>251</v>
      </c>
      <c r="D10" s="1514">
        <v>173</v>
      </c>
      <c r="E10" s="1514">
        <v>253</v>
      </c>
      <c r="F10" s="1514">
        <v>220</v>
      </c>
      <c r="G10" s="1514">
        <v>228</v>
      </c>
      <c r="H10" s="1534">
        <v>235</v>
      </c>
      <c r="I10" s="2468" t="s">
        <v>1171</v>
      </c>
      <c r="J10" s="2469" t="s">
        <v>1162</v>
      </c>
      <c r="K10" s="2448" t="s">
        <v>1469</v>
      </c>
      <c r="L10" s="2469" t="s">
        <v>1462</v>
      </c>
    </row>
    <row r="11" spans="1:12" ht="10.5" customHeight="1" x14ac:dyDescent="0.2">
      <c r="A11" s="1483" t="s">
        <v>1051</v>
      </c>
      <c r="B11" s="1530">
        <v>-47</v>
      </c>
      <c r="C11" s="1530">
        <v>-28</v>
      </c>
      <c r="D11" s="1530">
        <v>-33</v>
      </c>
      <c r="E11" s="1530">
        <v>-31</v>
      </c>
      <c r="F11" s="1530">
        <v>-41</v>
      </c>
      <c r="G11" s="1530">
        <v>27</v>
      </c>
      <c r="H11" s="1529">
        <v>21</v>
      </c>
      <c r="I11" s="2422"/>
      <c r="J11" s="2423"/>
      <c r="K11" s="2470"/>
      <c r="L11" s="2423"/>
    </row>
    <row r="12" spans="1:12" ht="10.5" customHeight="1" x14ac:dyDescent="0.2">
      <c r="A12" s="1460" t="s">
        <v>1050</v>
      </c>
      <c r="B12" s="1514">
        <v>192</v>
      </c>
      <c r="C12" s="1514">
        <v>223</v>
      </c>
      <c r="D12" s="1514">
        <v>140</v>
      </c>
      <c r="E12" s="1514">
        <v>222</v>
      </c>
      <c r="F12" s="1514">
        <v>179</v>
      </c>
      <c r="G12" s="1514">
        <v>255</v>
      </c>
      <c r="H12" s="1534">
        <v>256</v>
      </c>
      <c r="I12" s="2468" t="s">
        <v>1491</v>
      </c>
      <c r="J12" s="2469" t="s">
        <v>1468</v>
      </c>
      <c r="K12" s="2448" t="s">
        <v>1165</v>
      </c>
      <c r="L12" s="2469" t="s">
        <v>1162</v>
      </c>
    </row>
    <row r="13" spans="1:12" ht="10.5" customHeight="1" x14ac:dyDescent="0.2">
      <c r="A13" s="1474"/>
      <c r="B13" s="1474"/>
      <c r="C13" s="1533"/>
      <c r="D13" s="1533"/>
      <c r="E13" s="1533"/>
      <c r="F13" s="1533"/>
      <c r="G13" s="1533"/>
      <c r="H13" s="1532"/>
      <c r="I13" s="2432"/>
      <c r="J13" s="2433"/>
      <c r="K13" s="2451"/>
      <c r="L13" s="2433"/>
    </row>
    <row r="14" spans="1:12" ht="10.5" customHeight="1" x14ac:dyDescent="0.2">
      <c r="A14" s="1483" t="s">
        <v>1049</v>
      </c>
      <c r="B14" s="1530">
        <v>52</v>
      </c>
      <c r="C14" s="1530">
        <v>51.7</v>
      </c>
      <c r="D14" s="1530">
        <v>64.2</v>
      </c>
      <c r="E14" s="1530">
        <v>52.6</v>
      </c>
      <c r="F14" s="1530">
        <v>55.1</v>
      </c>
      <c r="G14" s="1530">
        <v>55.5</v>
      </c>
      <c r="H14" s="1529">
        <v>58.8</v>
      </c>
      <c r="I14" s="2422"/>
      <c r="J14" s="2423"/>
      <c r="K14" s="2444"/>
      <c r="L14" s="2423"/>
    </row>
    <row r="15" spans="1:12" ht="10.5" customHeight="1" x14ac:dyDescent="0.2">
      <c r="A15" s="1483" t="s">
        <v>1125</v>
      </c>
      <c r="B15" s="1530">
        <v>8.8938998724170801</v>
      </c>
      <c r="C15" s="1530">
        <v>10.22371133427059</v>
      </c>
      <c r="D15" s="1530">
        <v>6.6345084230446663</v>
      </c>
      <c r="E15" s="1530">
        <v>10.821535867576687</v>
      </c>
      <c r="F15" s="1530">
        <v>8.7101381699874381</v>
      </c>
      <c r="G15" s="1530">
        <v>12.545394373530117</v>
      </c>
      <c r="H15" s="1529">
        <v>12.759489881621441</v>
      </c>
      <c r="I15" s="2422"/>
      <c r="J15" s="2423"/>
      <c r="K15" s="2452"/>
      <c r="L15" s="2471"/>
    </row>
    <row r="16" spans="1:12" ht="10.5" customHeight="1" x14ac:dyDescent="0.2">
      <c r="A16" s="1483" t="s">
        <v>1124</v>
      </c>
      <c r="B16" s="1530">
        <v>6403</v>
      </c>
      <c r="C16" s="1530">
        <v>6652</v>
      </c>
      <c r="D16" s="1530">
        <v>6483</v>
      </c>
      <c r="E16" s="1530">
        <v>6260</v>
      </c>
      <c r="F16" s="1530">
        <v>6229</v>
      </c>
      <c r="G16" s="1530">
        <v>6236</v>
      </c>
      <c r="H16" s="1529">
        <v>6119</v>
      </c>
      <c r="I16" s="2422" t="s">
        <v>1469</v>
      </c>
      <c r="J16" s="2423" t="s">
        <v>1173</v>
      </c>
      <c r="K16" s="2444" t="s">
        <v>1176</v>
      </c>
      <c r="L16" s="2423" t="s">
        <v>1156</v>
      </c>
    </row>
    <row r="17" spans="1:12" ht="10.5" customHeight="1" x14ac:dyDescent="0.2">
      <c r="A17" s="1531" t="s">
        <v>1044</v>
      </c>
      <c r="B17" s="1530">
        <v>45737</v>
      </c>
      <c r="C17" s="1530">
        <v>45840</v>
      </c>
      <c r="D17" s="1530">
        <v>44872</v>
      </c>
      <c r="E17" s="1530">
        <v>44310</v>
      </c>
      <c r="F17" s="1530">
        <v>33143</v>
      </c>
      <c r="G17" s="1530">
        <v>33097</v>
      </c>
      <c r="H17" s="1529">
        <v>33069</v>
      </c>
      <c r="I17" s="2422" t="s">
        <v>1163</v>
      </c>
      <c r="J17" s="2423" t="s">
        <v>1489</v>
      </c>
      <c r="K17" s="2444" t="s">
        <v>1170</v>
      </c>
      <c r="L17" s="2423" t="s">
        <v>1488</v>
      </c>
    </row>
    <row r="18" spans="1:12" ht="10.5" customHeight="1" thickBot="1" x14ac:dyDescent="0.25">
      <c r="A18" s="1483" t="s">
        <v>1043</v>
      </c>
      <c r="B18" s="1530">
        <v>4483</v>
      </c>
      <c r="C18" s="1530">
        <v>4461</v>
      </c>
      <c r="D18" s="1530">
        <v>4422</v>
      </c>
      <c r="E18" s="1530">
        <v>4411</v>
      </c>
      <c r="F18" s="1530">
        <v>4419</v>
      </c>
      <c r="G18" s="1530">
        <v>4460</v>
      </c>
      <c r="H18" s="1529">
        <v>4703</v>
      </c>
      <c r="I18" s="2426" t="s">
        <v>1163</v>
      </c>
      <c r="J18" s="2427" t="s">
        <v>1170</v>
      </c>
      <c r="K18" s="2456" t="s">
        <v>1163</v>
      </c>
      <c r="L18" s="2472" t="s">
        <v>1170</v>
      </c>
    </row>
    <row r="19" spans="1:12" ht="12.75" customHeight="1" x14ac:dyDescent="0.2">
      <c r="A19" s="1483"/>
      <c r="B19" s="1483"/>
      <c r="C19" s="1482"/>
      <c r="D19" s="1482"/>
      <c r="E19" s="1482"/>
      <c r="F19" s="1482"/>
      <c r="G19" s="1482"/>
      <c r="H19" s="1482"/>
      <c r="I19" s="1484"/>
      <c r="J19" s="1484"/>
      <c r="K19" s="1539"/>
      <c r="L19" s="1539"/>
    </row>
    <row r="20" spans="1:12" ht="15.75" customHeight="1" thickBot="1" x14ac:dyDescent="0.25">
      <c r="A20" s="2633" t="s">
        <v>1619</v>
      </c>
      <c r="B20" s="2633" t="s">
        <v>85</v>
      </c>
      <c r="C20" s="2633" t="s">
        <v>85</v>
      </c>
      <c r="D20" s="2633" t="s">
        <v>85</v>
      </c>
      <c r="E20" s="2633" t="s">
        <v>85</v>
      </c>
      <c r="F20" s="2633" t="s">
        <v>85</v>
      </c>
      <c r="G20" s="2633" t="s">
        <v>85</v>
      </c>
      <c r="H20" s="2633" t="s">
        <v>85</v>
      </c>
      <c r="I20" s="2634" t="s">
        <v>85</v>
      </c>
      <c r="J20" s="2634" t="s">
        <v>85</v>
      </c>
      <c r="K20" s="2634" t="s">
        <v>85</v>
      </c>
      <c r="L20" s="2634" t="s">
        <v>85</v>
      </c>
    </row>
    <row r="21" spans="1:12" ht="12.75" customHeight="1" x14ac:dyDescent="0.2">
      <c r="A21" s="1477"/>
      <c r="B21" s="1477"/>
      <c r="C21" s="1477"/>
      <c r="D21" s="1477"/>
      <c r="E21" s="1477"/>
      <c r="F21" s="1477"/>
      <c r="G21" s="1477"/>
      <c r="H21" s="1495"/>
      <c r="I21" s="2629" t="s">
        <v>1059</v>
      </c>
      <c r="J21" s="2630" t="s">
        <v>85</v>
      </c>
      <c r="K21" s="2629" t="s">
        <v>1122</v>
      </c>
      <c r="L21" s="2630" t="s">
        <v>85</v>
      </c>
    </row>
    <row r="22" spans="1:12" ht="10.5" customHeight="1" x14ac:dyDescent="0.2">
      <c r="A22" s="1494"/>
      <c r="B22" s="1494"/>
      <c r="C22" s="1494"/>
      <c r="D22" s="1494"/>
      <c r="E22" s="1494"/>
      <c r="F22" s="1494"/>
      <c r="G22" s="1494"/>
      <c r="H22" s="1493"/>
      <c r="I22" s="2015"/>
      <c r="J22" s="2014"/>
      <c r="K22" s="2631"/>
      <c r="L22" s="2632" t="s">
        <v>85</v>
      </c>
    </row>
    <row r="23" spans="1:12" ht="10.5" customHeight="1" thickBot="1" x14ac:dyDescent="0.25">
      <c r="A23" s="2005" t="s">
        <v>994</v>
      </c>
      <c r="B23" s="2004" t="s">
        <v>1465</v>
      </c>
      <c r="C23" s="2004" t="s">
        <v>1034</v>
      </c>
      <c r="D23" s="2004" t="s">
        <v>1033</v>
      </c>
      <c r="E23" s="2004" t="s">
        <v>1032</v>
      </c>
      <c r="F23" s="2004" t="s">
        <v>1041</v>
      </c>
      <c r="G23" s="2004" t="s">
        <v>1040</v>
      </c>
      <c r="H23" s="1492" t="s">
        <v>1039</v>
      </c>
      <c r="I23" s="2003" t="s">
        <v>1464</v>
      </c>
      <c r="J23" s="2002" t="s">
        <v>1463</v>
      </c>
      <c r="K23" s="2003" t="s">
        <v>1464</v>
      </c>
      <c r="L23" s="2002" t="s">
        <v>1463</v>
      </c>
    </row>
    <row r="24" spans="1:12" ht="10.5" customHeight="1" x14ac:dyDescent="0.2">
      <c r="A24" s="1491" t="s">
        <v>1058</v>
      </c>
      <c r="B24" s="1543">
        <v>333</v>
      </c>
      <c r="C24" s="1543">
        <v>337</v>
      </c>
      <c r="D24" s="1543">
        <v>331</v>
      </c>
      <c r="E24" s="1538">
        <v>341</v>
      </c>
      <c r="F24" s="1543">
        <v>326</v>
      </c>
      <c r="G24" s="1543">
        <v>331</v>
      </c>
      <c r="H24" s="1542">
        <v>324</v>
      </c>
      <c r="I24" s="1490" t="s">
        <v>1174</v>
      </c>
      <c r="J24" s="1489" t="s">
        <v>1472</v>
      </c>
      <c r="K24" s="1490" t="s">
        <v>1174</v>
      </c>
      <c r="L24" s="1489" t="s">
        <v>1173</v>
      </c>
    </row>
    <row r="25" spans="1:12" ht="10.5" customHeight="1" x14ac:dyDescent="0.2">
      <c r="A25" s="1483" t="s">
        <v>1057</v>
      </c>
      <c r="B25" s="1530">
        <v>155</v>
      </c>
      <c r="C25" s="1530">
        <v>135</v>
      </c>
      <c r="D25" s="1530">
        <v>151</v>
      </c>
      <c r="E25" s="1536">
        <v>138</v>
      </c>
      <c r="F25" s="1530">
        <v>138</v>
      </c>
      <c r="G25" s="1530">
        <v>139</v>
      </c>
      <c r="H25" s="1529">
        <v>162</v>
      </c>
      <c r="I25" s="1999" t="s">
        <v>1479</v>
      </c>
      <c r="J25" s="1998" t="s">
        <v>1480</v>
      </c>
      <c r="K25" s="1999" t="s">
        <v>1480</v>
      </c>
      <c r="L25" s="1998" t="s">
        <v>1470</v>
      </c>
    </row>
    <row r="26" spans="1:12" ht="10.5" customHeight="1" x14ac:dyDescent="0.2">
      <c r="A26" s="1483" t="s">
        <v>1056</v>
      </c>
      <c r="B26" s="1530">
        <v>35</v>
      </c>
      <c r="C26" s="1530">
        <v>67</v>
      </c>
      <c r="D26" s="1530">
        <v>23</v>
      </c>
      <c r="E26" s="1536">
        <v>72</v>
      </c>
      <c r="F26" s="1530">
        <v>48</v>
      </c>
      <c r="G26" s="1530">
        <v>57</v>
      </c>
      <c r="H26" s="1529">
        <v>120</v>
      </c>
      <c r="I26" s="1999"/>
      <c r="J26" s="1998"/>
      <c r="K26" s="1999"/>
      <c r="L26" s="1998"/>
    </row>
    <row r="27" spans="1:12" ht="10.5" customHeight="1" x14ac:dyDescent="0.2">
      <c r="A27" s="1483" t="s">
        <v>1055</v>
      </c>
      <c r="B27" s="1530">
        <v>6</v>
      </c>
      <c r="C27" s="1530">
        <v>7</v>
      </c>
      <c r="D27" s="1530">
        <v>4</v>
      </c>
      <c r="E27" s="1536">
        <v>7</v>
      </c>
      <c r="F27" s="1530">
        <v>5</v>
      </c>
      <c r="G27" s="1530">
        <v>10</v>
      </c>
      <c r="H27" s="1529">
        <v>9</v>
      </c>
      <c r="I27" s="1999"/>
      <c r="J27" s="1998"/>
      <c r="K27" s="1999"/>
      <c r="L27" s="2013"/>
    </row>
    <row r="28" spans="1:12" ht="10.5" customHeight="1" x14ac:dyDescent="0.2">
      <c r="A28" s="1460" t="s">
        <v>1054</v>
      </c>
      <c r="B28" s="1514">
        <v>529</v>
      </c>
      <c r="C28" s="1514">
        <v>546</v>
      </c>
      <c r="D28" s="1514">
        <v>509</v>
      </c>
      <c r="E28" s="1514">
        <v>558</v>
      </c>
      <c r="F28" s="1514">
        <v>517</v>
      </c>
      <c r="G28" s="1514">
        <v>537</v>
      </c>
      <c r="H28" s="1534">
        <v>615</v>
      </c>
      <c r="I28" s="2011" t="s">
        <v>1176</v>
      </c>
      <c r="J28" s="2010" t="s">
        <v>1472</v>
      </c>
      <c r="K28" s="2011" t="s">
        <v>1176</v>
      </c>
      <c r="L28" s="2010" t="s">
        <v>1173</v>
      </c>
    </row>
    <row r="29" spans="1:12" ht="10.5" customHeight="1" x14ac:dyDescent="0.2">
      <c r="A29" s="1460" t="s">
        <v>1053</v>
      </c>
      <c r="B29" s="1514">
        <v>-268</v>
      </c>
      <c r="C29" s="1514">
        <v>-276</v>
      </c>
      <c r="D29" s="1514">
        <v>-318</v>
      </c>
      <c r="E29" s="1514">
        <v>-286</v>
      </c>
      <c r="F29" s="1514">
        <v>-277</v>
      </c>
      <c r="G29" s="1514">
        <v>-290</v>
      </c>
      <c r="H29" s="1534">
        <v>-347</v>
      </c>
      <c r="I29" s="2011" t="s">
        <v>1176</v>
      </c>
      <c r="J29" s="2010" t="s">
        <v>1176</v>
      </c>
      <c r="K29" s="2011" t="s">
        <v>1176</v>
      </c>
      <c r="L29" s="2010" t="s">
        <v>1176</v>
      </c>
    </row>
    <row r="30" spans="1:12" ht="10.5" customHeight="1" x14ac:dyDescent="0.2">
      <c r="A30" s="1460" t="s">
        <v>1052</v>
      </c>
      <c r="B30" s="1514">
        <v>261</v>
      </c>
      <c r="C30" s="1514">
        <v>270</v>
      </c>
      <c r="D30" s="1514">
        <v>191</v>
      </c>
      <c r="E30" s="1514">
        <v>272</v>
      </c>
      <c r="F30" s="1514">
        <v>240</v>
      </c>
      <c r="G30" s="1514">
        <v>247</v>
      </c>
      <c r="H30" s="1534">
        <v>268</v>
      </c>
      <c r="I30" s="2011" t="s">
        <v>1176</v>
      </c>
      <c r="J30" s="2010" t="s">
        <v>1162</v>
      </c>
      <c r="K30" s="2011" t="s">
        <v>1176</v>
      </c>
      <c r="L30" s="2010" t="s">
        <v>1462</v>
      </c>
    </row>
    <row r="31" spans="1:12" ht="10.5" customHeight="1" x14ac:dyDescent="0.2">
      <c r="A31" s="1483" t="s">
        <v>1051</v>
      </c>
      <c r="B31" s="1530">
        <v>-47</v>
      </c>
      <c r="C31" s="1530">
        <v>-28</v>
      </c>
      <c r="D31" s="1530">
        <v>-33</v>
      </c>
      <c r="E31" s="1530">
        <v>-31</v>
      </c>
      <c r="F31" s="1530">
        <v>-41</v>
      </c>
      <c r="G31" s="1530">
        <v>27</v>
      </c>
      <c r="H31" s="1529">
        <v>21</v>
      </c>
      <c r="I31" s="1999"/>
      <c r="J31" s="1998"/>
      <c r="K31" s="2012"/>
      <c r="L31" s="1998"/>
    </row>
    <row r="32" spans="1:12" ht="10.5" customHeight="1" x14ac:dyDescent="0.2">
      <c r="A32" s="1460" t="s">
        <v>1050</v>
      </c>
      <c r="B32" s="1514">
        <v>214</v>
      </c>
      <c r="C32" s="1514">
        <v>242</v>
      </c>
      <c r="D32" s="1514">
        <v>158</v>
      </c>
      <c r="E32" s="1514">
        <v>241</v>
      </c>
      <c r="F32" s="1514">
        <v>199</v>
      </c>
      <c r="G32" s="1514">
        <v>274</v>
      </c>
      <c r="H32" s="1534">
        <v>289</v>
      </c>
      <c r="I32" s="2011" t="s">
        <v>1490</v>
      </c>
      <c r="J32" s="2010" t="s">
        <v>1471</v>
      </c>
      <c r="K32" s="2011" t="s">
        <v>1153</v>
      </c>
      <c r="L32" s="2010" t="s">
        <v>1462</v>
      </c>
    </row>
    <row r="33" spans="1:12" ht="10.5" customHeight="1" x14ac:dyDescent="0.2">
      <c r="A33" s="1474"/>
      <c r="B33" s="1533"/>
      <c r="C33" s="1533"/>
      <c r="D33" s="1533"/>
      <c r="E33" s="1533"/>
      <c r="F33" s="1533"/>
      <c r="G33" s="1533"/>
      <c r="H33" s="1532"/>
      <c r="I33" s="2001"/>
      <c r="J33" s="2000"/>
      <c r="K33" s="2001"/>
      <c r="L33" s="2000"/>
    </row>
    <row r="34" spans="1:12" ht="10.5" customHeight="1" x14ac:dyDescent="0.2">
      <c r="A34" s="1483" t="s">
        <v>1049</v>
      </c>
      <c r="B34" s="1530">
        <v>50.7</v>
      </c>
      <c r="C34" s="1530">
        <v>50.5</v>
      </c>
      <c r="D34" s="1530">
        <v>62.5</v>
      </c>
      <c r="E34" s="1530">
        <v>51.3</v>
      </c>
      <c r="F34" s="1530">
        <v>53.6</v>
      </c>
      <c r="G34" s="1530">
        <v>54</v>
      </c>
      <c r="H34" s="1529">
        <v>56.4</v>
      </c>
      <c r="I34" s="1999"/>
      <c r="J34" s="1998"/>
      <c r="K34" s="1999"/>
      <c r="L34" s="1998"/>
    </row>
    <row r="35" spans="1:12" ht="10.5" customHeight="1" x14ac:dyDescent="0.2">
      <c r="A35" s="1483" t="s">
        <v>1125</v>
      </c>
      <c r="B35" s="1530">
        <v>9.8250362991041644</v>
      </c>
      <c r="C35" s="1530">
        <v>11.052355744494252</v>
      </c>
      <c r="D35" s="1530">
        <v>7.3922097961403797</v>
      </c>
      <c r="E35" s="1530">
        <v>11.505421681782048</v>
      </c>
      <c r="F35" s="1530">
        <v>9.4611342715764319</v>
      </c>
      <c r="G35" s="1530">
        <v>13.066910220653114</v>
      </c>
      <c r="H35" s="1529">
        <v>13.57887342043251</v>
      </c>
      <c r="I35" s="1999"/>
      <c r="J35" s="1998"/>
      <c r="K35" s="2009"/>
      <c r="L35" s="2008"/>
    </row>
    <row r="36" spans="1:12" ht="10.5" customHeight="1" x14ac:dyDescent="0.2">
      <c r="A36" s="1483" t="s">
        <v>1124</v>
      </c>
      <c r="B36" s="1530">
        <v>6525</v>
      </c>
      <c r="C36" s="1530">
        <v>6771</v>
      </c>
      <c r="D36" s="1530">
        <v>6606</v>
      </c>
      <c r="E36" s="1530">
        <v>6393</v>
      </c>
      <c r="F36" s="1530">
        <v>6364</v>
      </c>
      <c r="G36" s="1530">
        <v>6363</v>
      </c>
      <c r="H36" s="1529">
        <v>6404</v>
      </c>
      <c r="I36" s="1999" t="s">
        <v>1469</v>
      </c>
      <c r="J36" s="1998" t="s">
        <v>1173</v>
      </c>
      <c r="K36" s="1999" t="s">
        <v>1176</v>
      </c>
      <c r="L36" s="1998" t="s">
        <v>1156</v>
      </c>
    </row>
    <row r="37" spans="1:12" ht="10.5" customHeight="1" x14ac:dyDescent="0.2">
      <c r="A37" s="1531" t="s">
        <v>1044</v>
      </c>
      <c r="B37" s="1530">
        <v>45737</v>
      </c>
      <c r="C37" s="1530">
        <v>45840</v>
      </c>
      <c r="D37" s="1530">
        <v>44872</v>
      </c>
      <c r="E37" s="1530">
        <v>44310</v>
      </c>
      <c r="F37" s="1530">
        <v>33143</v>
      </c>
      <c r="G37" s="1530">
        <v>33097</v>
      </c>
      <c r="H37" s="1529">
        <v>33069</v>
      </c>
      <c r="I37" s="1999" t="s">
        <v>1163</v>
      </c>
      <c r="J37" s="1998" t="s">
        <v>1489</v>
      </c>
      <c r="K37" s="1999" t="s">
        <v>1170</v>
      </c>
      <c r="L37" s="1998" t="s">
        <v>1488</v>
      </c>
    </row>
    <row r="38" spans="1:12" ht="10.5" customHeight="1" thickBot="1" x14ac:dyDescent="0.25">
      <c r="A38" s="1483" t="s">
        <v>1043</v>
      </c>
      <c r="B38" s="1530">
        <v>4483</v>
      </c>
      <c r="C38" s="1530">
        <v>4461</v>
      </c>
      <c r="D38" s="1530">
        <v>4422</v>
      </c>
      <c r="E38" s="1530">
        <v>4411</v>
      </c>
      <c r="F38" s="1530">
        <v>4419</v>
      </c>
      <c r="G38" s="1530">
        <v>4460</v>
      </c>
      <c r="H38" s="1529">
        <v>4703</v>
      </c>
      <c r="I38" s="1996" t="s">
        <v>1163</v>
      </c>
      <c r="J38" s="1995" t="s">
        <v>1170</v>
      </c>
      <c r="K38" s="2007" t="s">
        <v>1163</v>
      </c>
      <c r="L38" s="2006" t="s">
        <v>1170</v>
      </c>
    </row>
    <row r="39" spans="1:12" ht="10.5" customHeight="1" thickBot="1" x14ac:dyDescent="0.25">
      <c r="A39" s="1483"/>
      <c r="B39" s="1483"/>
      <c r="C39" s="1482"/>
      <c r="D39" s="1482"/>
      <c r="E39" s="1482"/>
      <c r="F39" s="1482"/>
      <c r="G39" s="1482"/>
      <c r="H39" s="1482"/>
      <c r="I39" s="1528"/>
      <c r="J39" s="1528"/>
      <c r="K39" s="1527"/>
      <c r="L39" s="1527"/>
    </row>
    <row r="40" spans="1:12" ht="15" customHeight="1" x14ac:dyDescent="0.2">
      <c r="A40" s="2614" t="s">
        <v>1130</v>
      </c>
      <c r="B40" s="2614" t="s">
        <v>85</v>
      </c>
      <c r="C40" s="2614" t="s">
        <v>85</v>
      </c>
      <c r="D40" s="2614" t="s">
        <v>85</v>
      </c>
      <c r="E40" s="1477"/>
      <c r="F40" s="1477"/>
      <c r="G40" s="1477"/>
      <c r="H40" s="1495"/>
      <c r="I40" s="2629" t="s">
        <v>1059</v>
      </c>
      <c r="J40" s="2630" t="s">
        <v>85</v>
      </c>
      <c r="K40" s="2629" t="s">
        <v>1122</v>
      </c>
      <c r="L40" s="2630" t="s">
        <v>85</v>
      </c>
    </row>
    <row r="41" spans="1:12" ht="10.5" customHeight="1" thickBot="1" x14ac:dyDescent="0.25">
      <c r="A41" s="2005" t="s">
        <v>1027</v>
      </c>
      <c r="B41" s="2004" t="s">
        <v>1465</v>
      </c>
      <c r="C41" s="2004" t="s">
        <v>1034</v>
      </c>
      <c r="D41" s="2004" t="s">
        <v>1033</v>
      </c>
      <c r="E41" s="2004" t="s">
        <v>1032</v>
      </c>
      <c r="F41" s="2004" t="s">
        <v>1041</v>
      </c>
      <c r="G41" s="2004" t="s">
        <v>1040</v>
      </c>
      <c r="H41" s="1492" t="s">
        <v>1039</v>
      </c>
      <c r="I41" s="2003" t="s">
        <v>1464</v>
      </c>
      <c r="J41" s="2002" t="s">
        <v>1463</v>
      </c>
      <c r="K41" s="2003" t="s">
        <v>1464</v>
      </c>
      <c r="L41" s="2002" t="s">
        <v>1463</v>
      </c>
    </row>
    <row r="42" spans="1:12" ht="10.5" customHeight="1" x14ac:dyDescent="0.2">
      <c r="A42" s="1526" t="s">
        <v>1121</v>
      </c>
      <c r="B42" s="2405">
        <v>73.600000000000009</v>
      </c>
      <c r="C42" s="2405">
        <v>74.300000000000011</v>
      </c>
      <c r="D42" s="2406">
        <v>73.8</v>
      </c>
      <c r="E42" s="2406">
        <v>73</v>
      </c>
      <c r="F42" s="2406">
        <v>73.300000000000011</v>
      </c>
      <c r="G42" s="2406">
        <v>72.099999999999994</v>
      </c>
      <c r="H42" s="2407">
        <v>71.3</v>
      </c>
      <c r="I42" s="2420" t="s">
        <v>1174</v>
      </c>
      <c r="J42" s="2421" t="s">
        <v>1163</v>
      </c>
      <c r="K42" s="2420" t="s">
        <v>1163</v>
      </c>
      <c r="L42" s="2421" t="s">
        <v>1472</v>
      </c>
    </row>
    <row r="43" spans="1:12" ht="10.5" customHeight="1" x14ac:dyDescent="0.2">
      <c r="A43" s="1502" t="s">
        <v>1120</v>
      </c>
      <c r="B43" s="2201">
        <v>6.5</v>
      </c>
      <c r="C43" s="2203">
        <v>6.6</v>
      </c>
      <c r="D43" s="2202">
        <v>6.7</v>
      </c>
      <c r="E43" s="2202">
        <v>6.7</v>
      </c>
      <c r="F43" s="2202">
        <v>6.8</v>
      </c>
      <c r="G43" s="2202">
        <v>6.9</v>
      </c>
      <c r="H43" s="2397">
        <v>7</v>
      </c>
      <c r="I43" s="2422" t="s">
        <v>1167</v>
      </c>
      <c r="J43" s="2423" t="s">
        <v>1469</v>
      </c>
      <c r="K43" s="2422" t="s">
        <v>1174</v>
      </c>
      <c r="L43" s="2423" t="s">
        <v>1176</v>
      </c>
    </row>
    <row r="44" spans="1:12" ht="10.5" customHeight="1" thickBot="1" x14ac:dyDescent="0.25">
      <c r="A44" s="1997" t="s">
        <v>1119</v>
      </c>
      <c r="B44" s="2434">
        <v>1.6</v>
      </c>
      <c r="C44" s="2424">
        <v>1.6</v>
      </c>
      <c r="D44" s="2425">
        <v>1.6</v>
      </c>
      <c r="E44" s="2425">
        <v>1.7</v>
      </c>
      <c r="F44" s="2425">
        <v>1.8</v>
      </c>
      <c r="G44" s="2425">
        <v>1.8</v>
      </c>
      <c r="H44" s="2404">
        <v>1.8</v>
      </c>
      <c r="I44" s="2426" t="s">
        <v>1163</v>
      </c>
      <c r="J44" s="2427" t="s">
        <v>1153</v>
      </c>
      <c r="K44" s="2426" t="s">
        <v>1163</v>
      </c>
      <c r="L44" s="2427" t="s">
        <v>1153</v>
      </c>
    </row>
    <row r="45" spans="1:12" ht="10.5" customHeight="1" x14ac:dyDescent="0.2">
      <c r="A45" s="1470" t="s">
        <v>1118</v>
      </c>
      <c r="B45" s="1612">
        <v>81.7</v>
      </c>
      <c r="C45" s="2428">
        <v>82.5</v>
      </c>
      <c r="D45" s="2428">
        <v>82.1</v>
      </c>
      <c r="E45" s="2428">
        <v>81.400000000000006</v>
      </c>
      <c r="F45" s="2428">
        <v>81.900000000000006</v>
      </c>
      <c r="G45" s="2428">
        <v>80.8</v>
      </c>
      <c r="H45" s="2429">
        <v>80.099999999999994</v>
      </c>
      <c r="I45" s="2430" t="s">
        <v>1174</v>
      </c>
      <c r="J45" s="2431" t="s">
        <v>1163</v>
      </c>
      <c r="K45" s="2430" t="s">
        <v>1163</v>
      </c>
      <c r="L45" s="2431" t="s">
        <v>1472</v>
      </c>
    </row>
    <row r="46" spans="1:12" ht="10.5" customHeight="1" x14ac:dyDescent="0.2">
      <c r="A46" s="1474"/>
      <c r="B46" s="1533"/>
      <c r="C46" s="1568"/>
      <c r="D46" s="1568"/>
      <c r="E46" s="1568"/>
      <c r="F46" s="1568"/>
      <c r="G46" s="1568"/>
      <c r="H46" s="2395"/>
      <c r="I46" s="2432"/>
      <c r="J46" s="2433"/>
      <c r="K46" s="2432"/>
      <c r="L46" s="2433"/>
    </row>
    <row r="47" spans="1:12" ht="10.5" customHeight="1" x14ac:dyDescent="0.2">
      <c r="A47" s="1502" t="s">
        <v>1117</v>
      </c>
      <c r="B47" s="2201">
        <v>37.599999999999994</v>
      </c>
      <c r="C47" s="2201">
        <v>38.5</v>
      </c>
      <c r="D47" s="2201">
        <v>38.5</v>
      </c>
      <c r="E47" s="2201">
        <v>38</v>
      </c>
      <c r="F47" s="2201">
        <v>36.900000000000006</v>
      </c>
      <c r="G47" s="2201">
        <v>37.4</v>
      </c>
      <c r="H47" s="2200">
        <v>36.300000000000004</v>
      </c>
      <c r="I47" s="2422" t="s">
        <v>1167</v>
      </c>
      <c r="J47" s="2423" t="s">
        <v>1472</v>
      </c>
      <c r="K47" s="2422" t="s">
        <v>1174</v>
      </c>
      <c r="L47" s="2423" t="s">
        <v>1156</v>
      </c>
    </row>
    <row r="48" spans="1:12" ht="10.5" customHeight="1" thickBot="1" x14ac:dyDescent="0.25">
      <c r="A48" s="1997" t="s">
        <v>1116</v>
      </c>
      <c r="B48" s="2434">
        <v>2.7</v>
      </c>
      <c r="C48" s="2424">
        <v>2.8</v>
      </c>
      <c r="D48" s="2425">
        <v>2.8</v>
      </c>
      <c r="E48" s="2425">
        <v>2.8</v>
      </c>
      <c r="F48" s="2425">
        <v>2.8</v>
      </c>
      <c r="G48" s="2425">
        <v>3</v>
      </c>
      <c r="H48" s="2404">
        <v>2.9</v>
      </c>
      <c r="I48" s="2426" t="s">
        <v>1469</v>
      </c>
      <c r="J48" s="2427" t="s">
        <v>1469</v>
      </c>
      <c r="K48" s="2426" t="s">
        <v>1176</v>
      </c>
      <c r="L48" s="2427" t="s">
        <v>1163</v>
      </c>
    </row>
    <row r="49" spans="1:12" ht="10.5" customHeight="1" thickBot="1" x14ac:dyDescent="0.25">
      <c r="A49" s="1470" t="s">
        <v>1115</v>
      </c>
      <c r="B49" s="1612">
        <v>40.299999999999997</v>
      </c>
      <c r="C49" s="2428">
        <v>41.3</v>
      </c>
      <c r="D49" s="2428">
        <v>41.3</v>
      </c>
      <c r="E49" s="2428">
        <v>40.799999999999997</v>
      </c>
      <c r="F49" s="2428">
        <v>39.700000000000003</v>
      </c>
      <c r="G49" s="2428">
        <v>40.4</v>
      </c>
      <c r="H49" s="2429">
        <v>39.200000000000003</v>
      </c>
      <c r="I49" s="2435" t="s">
        <v>1167</v>
      </c>
      <c r="J49" s="2436" t="s">
        <v>1472</v>
      </c>
      <c r="K49" s="2435" t="s">
        <v>1174</v>
      </c>
      <c r="L49" s="2436" t="s">
        <v>1156</v>
      </c>
    </row>
    <row r="50" spans="1:12" ht="10.5" customHeight="1" x14ac:dyDescent="0.2">
      <c r="A50" s="2622"/>
      <c r="B50" s="2622" t="s">
        <v>85</v>
      </c>
      <c r="C50" s="2622" t="s">
        <v>85</v>
      </c>
      <c r="D50" s="2622" t="s">
        <v>85</v>
      </c>
      <c r="E50" s="2622" t="s">
        <v>85</v>
      </c>
      <c r="F50" s="2622" t="s">
        <v>85</v>
      </c>
      <c r="G50" s="2622" t="s">
        <v>85</v>
      </c>
      <c r="H50" s="2622" t="s">
        <v>85</v>
      </c>
      <c r="I50" s="2623" t="s">
        <v>85</v>
      </c>
      <c r="J50" s="2623" t="s">
        <v>85</v>
      </c>
      <c r="K50" s="2623" t="s">
        <v>85</v>
      </c>
      <c r="L50" s="2623" t="s">
        <v>85</v>
      </c>
    </row>
  </sheetData>
  <mergeCells count="12">
    <mergeCell ref="A1:F1"/>
    <mergeCell ref="I1:J1"/>
    <mergeCell ref="K1:L1"/>
    <mergeCell ref="K2:L2"/>
    <mergeCell ref="A20:L20"/>
    <mergeCell ref="A50:L50"/>
    <mergeCell ref="I21:J21"/>
    <mergeCell ref="K21:L21"/>
    <mergeCell ref="K22:L22"/>
    <mergeCell ref="A40:D40"/>
    <mergeCell ref="I40:J40"/>
    <mergeCell ref="K40:L4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 alignWithMargins="0"/>
  <ignoredErrors>
    <ignoredError sqref="A4:L19 A21:L49 B20:L2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38D5-1D5B-4AF1-9D09-2DF79717D89A}">
  <sheetPr codeName="Sheet18"/>
  <dimension ref="A1:L40"/>
  <sheetViews>
    <sheetView view="pageBreakPreview" topLeftCell="A4" zoomScale="60" zoomScaleNormal="100" workbookViewId="0">
      <selection activeCell="B4" sqref="B4:H9"/>
    </sheetView>
  </sheetViews>
  <sheetFormatPr defaultColWidth="9.140625" defaultRowHeight="12.75" x14ac:dyDescent="0.2"/>
  <cols>
    <col min="1" max="1" width="13.5703125" style="880" customWidth="1"/>
    <col min="2" max="8" width="6.5703125" style="880" customWidth="1"/>
    <col min="9" max="11" width="6.42578125" style="880" customWidth="1"/>
    <col min="12" max="12" width="8.5703125" style="880" customWidth="1"/>
    <col min="13" max="16384" width="9.140625" style="880"/>
  </cols>
  <sheetData>
    <row r="1" spans="1:12" ht="12.75" customHeight="1" x14ac:dyDescent="0.2">
      <c r="A1" s="2614" t="s">
        <v>1139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2246"/>
      <c r="H1" s="1495"/>
      <c r="I1" s="2635" t="s">
        <v>1059</v>
      </c>
      <c r="J1" s="2636" t="s">
        <v>85</v>
      </c>
      <c r="K1" s="2617" t="s">
        <v>1122</v>
      </c>
      <c r="L1" s="2636" t="s">
        <v>85</v>
      </c>
    </row>
    <row r="2" spans="1:12" ht="10.5" customHeight="1" x14ac:dyDescent="0.2">
      <c r="A2" s="1494"/>
      <c r="B2" s="1494"/>
      <c r="C2" s="1494"/>
      <c r="D2" s="1494"/>
      <c r="E2" s="1494"/>
      <c r="F2" s="1494"/>
      <c r="G2" s="1494"/>
      <c r="H2" s="1493"/>
      <c r="I2" s="2026"/>
      <c r="J2" s="2025"/>
      <c r="K2" s="2618"/>
      <c r="L2" s="2637" t="s">
        <v>85</v>
      </c>
    </row>
    <row r="3" spans="1:12" ht="10.5" customHeight="1" thickBot="1" x14ac:dyDescent="0.25">
      <c r="A3" s="2024" t="s">
        <v>994</v>
      </c>
      <c r="B3" s="2023" t="s">
        <v>1465</v>
      </c>
      <c r="C3" s="2023" t="s">
        <v>1034</v>
      </c>
      <c r="D3" s="2023" t="s">
        <v>1033</v>
      </c>
      <c r="E3" s="2023" t="s">
        <v>1032</v>
      </c>
      <c r="F3" s="2023" t="s">
        <v>1041</v>
      </c>
      <c r="G3" s="2023" t="s">
        <v>1040</v>
      </c>
      <c r="H3" s="1492" t="s">
        <v>1039</v>
      </c>
      <c r="I3" s="2017" t="s">
        <v>1464</v>
      </c>
      <c r="J3" s="2016" t="s">
        <v>1463</v>
      </c>
      <c r="K3" s="1541" t="s">
        <v>1464</v>
      </c>
      <c r="L3" s="2016" t="s">
        <v>1463</v>
      </c>
    </row>
    <row r="4" spans="1:12" ht="10.5" customHeight="1" x14ac:dyDescent="0.2">
      <c r="A4" s="1491" t="s">
        <v>1135</v>
      </c>
      <c r="B4" s="1543">
        <v>72</v>
      </c>
      <c r="C4" s="1543">
        <v>77</v>
      </c>
      <c r="D4" s="1543">
        <v>75</v>
      </c>
      <c r="E4" s="1543">
        <v>76</v>
      </c>
      <c r="F4" s="1543">
        <v>78</v>
      </c>
      <c r="G4" s="1543">
        <v>77</v>
      </c>
      <c r="H4" s="1542">
        <v>77</v>
      </c>
      <c r="I4" s="1490" t="s">
        <v>1157</v>
      </c>
      <c r="J4" s="1489" t="s">
        <v>1475</v>
      </c>
      <c r="K4" s="1490" t="s">
        <v>1171</v>
      </c>
      <c r="L4" s="1489" t="s">
        <v>1171</v>
      </c>
    </row>
    <row r="5" spans="1:12" ht="10.5" customHeight="1" x14ac:dyDescent="0.2">
      <c r="A5" s="1483" t="s">
        <v>1134</v>
      </c>
      <c r="B5" s="1530">
        <v>66</v>
      </c>
      <c r="C5" s="1530">
        <v>65</v>
      </c>
      <c r="D5" s="1530">
        <v>65</v>
      </c>
      <c r="E5" s="1530">
        <v>66</v>
      </c>
      <c r="F5" s="1530">
        <v>64</v>
      </c>
      <c r="G5" s="1530">
        <v>64</v>
      </c>
      <c r="H5" s="1529">
        <v>62</v>
      </c>
      <c r="I5" s="2022" t="s">
        <v>1472</v>
      </c>
      <c r="J5" s="2021" t="s">
        <v>1173</v>
      </c>
      <c r="K5" s="1556" t="s">
        <v>1472</v>
      </c>
      <c r="L5" s="2021" t="s">
        <v>1173</v>
      </c>
    </row>
    <row r="6" spans="1:12" ht="10.5" customHeight="1" x14ac:dyDescent="0.2">
      <c r="A6" s="1483" t="s">
        <v>1133</v>
      </c>
      <c r="B6" s="1530">
        <v>73</v>
      </c>
      <c r="C6" s="1530">
        <v>72</v>
      </c>
      <c r="D6" s="1530">
        <v>72</v>
      </c>
      <c r="E6" s="1530">
        <v>73</v>
      </c>
      <c r="F6" s="1530">
        <v>70</v>
      </c>
      <c r="G6" s="1530">
        <v>71</v>
      </c>
      <c r="H6" s="1529">
        <v>69</v>
      </c>
      <c r="I6" s="2022" t="s">
        <v>1170</v>
      </c>
      <c r="J6" s="2021" t="s">
        <v>1156</v>
      </c>
      <c r="K6" s="1556" t="s">
        <v>1173</v>
      </c>
      <c r="L6" s="2021" t="s">
        <v>1468</v>
      </c>
    </row>
    <row r="7" spans="1:12" ht="10.5" customHeight="1" x14ac:dyDescent="0.2">
      <c r="A7" s="1483" t="s">
        <v>1132</v>
      </c>
      <c r="B7" s="1530">
        <v>66</v>
      </c>
      <c r="C7" s="1530">
        <v>66</v>
      </c>
      <c r="D7" s="1530">
        <v>66</v>
      </c>
      <c r="E7" s="1530">
        <v>64</v>
      </c>
      <c r="F7" s="1530">
        <v>64</v>
      </c>
      <c r="G7" s="1530">
        <v>61</v>
      </c>
      <c r="H7" s="1529">
        <v>61</v>
      </c>
      <c r="I7" s="2022" t="s">
        <v>1163</v>
      </c>
      <c r="J7" s="2021" t="s">
        <v>1173</v>
      </c>
      <c r="K7" s="1556" t="s">
        <v>1170</v>
      </c>
      <c r="L7" s="2020" t="s">
        <v>1471</v>
      </c>
    </row>
    <row r="8" spans="1:12" ht="10.5" customHeight="1" x14ac:dyDescent="0.2">
      <c r="A8" s="1483" t="s">
        <v>1131</v>
      </c>
      <c r="B8" s="1530">
        <v>54</v>
      </c>
      <c r="C8" s="1530">
        <v>56</v>
      </c>
      <c r="D8" s="1530">
        <v>54</v>
      </c>
      <c r="E8" s="1530">
        <v>53</v>
      </c>
      <c r="F8" s="1530">
        <v>51</v>
      </c>
      <c r="G8" s="1530">
        <v>53</v>
      </c>
      <c r="H8" s="1529">
        <v>52</v>
      </c>
      <c r="I8" s="2030" t="s">
        <v>1469</v>
      </c>
      <c r="J8" s="2029" t="s">
        <v>1175</v>
      </c>
      <c r="K8" s="1563" t="s">
        <v>1167</v>
      </c>
      <c r="L8" s="2029" t="s">
        <v>1471</v>
      </c>
    </row>
    <row r="9" spans="1:12" ht="10.5" customHeight="1" thickBot="1" x14ac:dyDescent="0.25">
      <c r="A9" s="1483" t="s">
        <v>331</v>
      </c>
      <c r="B9" s="1530">
        <v>2</v>
      </c>
      <c r="C9" s="1530">
        <v>1</v>
      </c>
      <c r="D9" s="1530">
        <v>-1</v>
      </c>
      <c r="E9" s="1530">
        <v>9</v>
      </c>
      <c r="F9" s="1530">
        <v>-1</v>
      </c>
      <c r="G9" s="1530">
        <v>5</v>
      </c>
      <c r="H9" s="1529">
        <v>3</v>
      </c>
      <c r="I9" s="2028"/>
      <c r="J9" s="2027"/>
      <c r="K9" s="2028"/>
      <c r="L9" s="2027"/>
    </row>
    <row r="10" spans="1:12" ht="12.75" customHeight="1" thickBot="1" x14ac:dyDescent="0.25">
      <c r="A10" s="1483"/>
      <c r="B10" s="1483"/>
      <c r="C10" s="1482"/>
      <c r="D10" s="1482"/>
      <c r="E10" s="1482"/>
      <c r="F10" s="1482"/>
      <c r="G10" s="1482"/>
      <c r="H10" s="1482"/>
      <c r="I10" s="1528"/>
      <c r="J10" s="1528"/>
      <c r="K10" s="1527"/>
      <c r="L10" s="1527"/>
    </row>
    <row r="11" spans="1:12" ht="12.75" customHeight="1" x14ac:dyDescent="0.2">
      <c r="A11" s="2614" t="s">
        <v>1138</v>
      </c>
      <c r="B11" s="2614" t="s">
        <v>85</v>
      </c>
      <c r="C11" s="2614" t="s">
        <v>85</v>
      </c>
      <c r="D11" s="2614" t="s">
        <v>85</v>
      </c>
      <c r="E11" s="2614" t="s">
        <v>85</v>
      </c>
      <c r="F11" s="2614" t="s">
        <v>85</v>
      </c>
      <c r="G11" s="2246"/>
      <c r="H11" s="1495"/>
      <c r="I11" s="2635" t="s">
        <v>1059</v>
      </c>
      <c r="J11" s="2636" t="s">
        <v>85</v>
      </c>
      <c r="K11" s="2617" t="s">
        <v>1122</v>
      </c>
      <c r="L11" s="2636" t="s">
        <v>85</v>
      </c>
    </row>
    <row r="12" spans="1:12" ht="10.5" customHeight="1" x14ac:dyDescent="0.2">
      <c r="A12" s="1494"/>
      <c r="B12" s="1494"/>
      <c r="C12" s="1494"/>
      <c r="D12" s="1494"/>
      <c r="E12" s="1494"/>
      <c r="F12" s="1494"/>
      <c r="G12" s="1494"/>
      <c r="H12" s="1493"/>
      <c r="I12" s="2026"/>
      <c r="J12" s="2025"/>
      <c r="K12" s="2618"/>
      <c r="L12" s="2637" t="s">
        <v>85</v>
      </c>
    </row>
    <row r="13" spans="1:12" ht="10.5" customHeight="1" thickBot="1" x14ac:dyDescent="0.25">
      <c r="A13" s="2024" t="s">
        <v>994</v>
      </c>
      <c r="B13" s="2023" t="s">
        <v>1465</v>
      </c>
      <c r="C13" s="2023" t="s">
        <v>1034</v>
      </c>
      <c r="D13" s="2023" t="s">
        <v>1033</v>
      </c>
      <c r="E13" s="2023" t="s">
        <v>1032</v>
      </c>
      <c r="F13" s="2023" t="s">
        <v>1041</v>
      </c>
      <c r="G13" s="2023" t="s">
        <v>1040</v>
      </c>
      <c r="H13" s="1492" t="s">
        <v>1039</v>
      </c>
      <c r="I13" s="2017" t="s">
        <v>1464</v>
      </c>
      <c r="J13" s="2016" t="s">
        <v>1463</v>
      </c>
      <c r="K13" s="1541" t="s">
        <v>1464</v>
      </c>
      <c r="L13" s="2016" t="s">
        <v>1463</v>
      </c>
    </row>
    <row r="14" spans="1:12" ht="10.5" customHeight="1" x14ac:dyDescent="0.2">
      <c r="A14" s="1491" t="s">
        <v>1135</v>
      </c>
      <c r="B14" s="1543">
        <v>-32</v>
      </c>
      <c r="C14" s="1543">
        <v>-23</v>
      </c>
      <c r="D14" s="1543">
        <v>-1</v>
      </c>
      <c r="E14" s="1543">
        <v>-18</v>
      </c>
      <c r="F14" s="1543">
        <v>-30</v>
      </c>
      <c r="G14" s="1543">
        <v>-1</v>
      </c>
      <c r="H14" s="1542">
        <v>-13</v>
      </c>
      <c r="I14" s="1490"/>
      <c r="J14" s="1489"/>
      <c r="K14" s="1490"/>
      <c r="L14" s="1489"/>
    </row>
    <row r="15" spans="1:12" ht="10.5" customHeight="1" x14ac:dyDescent="0.2">
      <c r="A15" s="1483" t="s">
        <v>1134</v>
      </c>
      <c r="B15" s="1530">
        <v>-7</v>
      </c>
      <c r="C15" s="1530">
        <v>7</v>
      </c>
      <c r="D15" s="1530">
        <v>-15</v>
      </c>
      <c r="E15" s="1530">
        <v>-9</v>
      </c>
      <c r="F15" s="1530">
        <v>-5</v>
      </c>
      <c r="G15" s="1530">
        <v>4</v>
      </c>
      <c r="H15" s="1529">
        <v>21</v>
      </c>
      <c r="I15" s="2022"/>
      <c r="J15" s="2021"/>
      <c r="K15" s="1556"/>
      <c r="L15" s="2021"/>
    </row>
    <row r="16" spans="1:12" ht="10.5" customHeight="1" x14ac:dyDescent="0.2">
      <c r="A16" s="1483" t="s">
        <v>1133</v>
      </c>
      <c r="B16" s="1530">
        <v>-7</v>
      </c>
      <c r="C16" s="1530" t="s">
        <v>322</v>
      </c>
      <c r="D16" s="1530">
        <v>-4</v>
      </c>
      <c r="E16" s="1530">
        <v>6</v>
      </c>
      <c r="F16" s="1530">
        <v>2</v>
      </c>
      <c r="G16" s="1530">
        <v>22</v>
      </c>
      <c r="H16" s="1529">
        <v>10</v>
      </c>
      <c r="I16" s="2022"/>
      <c r="J16" s="2021"/>
      <c r="K16" s="1556"/>
      <c r="L16" s="2021"/>
    </row>
    <row r="17" spans="1:12" ht="10.5" customHeight="1" x14ac:dyDescent="0.2">
      <c r="A17" s="1483" t="s">
        <v>1132</v>
      </c>
      <c r="B17" s="1530">
        <v>-7</v>
      </c>
      <c r="C17" s="1530">
        <v>-6</v>
      </c>
      <c r="D17" s="1530">
        <v>-6</v>
      </c>
      <c r="E17" s="1530">
        <v>-4</v>
      </c>
      <c r="F17" s="1530">
        <v>-4</v>
      </c>
      <c r="G17" s="1530">
        <v>4</v>
      </c>
      <c r="H17" s="1529">
        <v>1</v>
      </c>
      <c r="I17" s="2022"/>
      <c r="J17" s="2021"/>
      <c r="K17" s="1556"/>
      <c r="L17" s="2020"/>
    </row>
    <row r="18" spans="1:12" ht="10.5" customHeight="1" x14ac:dyDescent="0.2">
      <c r="A18" s="1483" t="s">
        <v>1131</v>
      </c>
      <c r="B18" s="1530">
        <v>1</v>
      </c>
      <c r="C18" s="1530">
        <v>-2</v>
      </c>
      <c r="D18" s="1530">
        <v>1</v>
      </c>
      <c r="E18" s="1530">
        <v>-1</v>
      </c>
      <c r="F18" s="1530">
        <v>-1</v>
      </c>
      <c r="G18" s="1530">
        <v>-1</v>
      </c>
      <c r="H18" s="1529" t="s">
        <v>322</v>
      </c>
      <c r="I18" s="2030"/>
      <c r="J18" s="2029"/>
      <c r="K18" s="1563"/>
      <c r="L18" s="2029"/>
    </row>
    <row r="19" spans="1:12" ht="10.5" customHeight="1" thickBot="1" x14ac:dyDescent="0.25">
      <c r="A19" s="1483" t="s">
        <v>331</v>
      </c>
      <c r="B19" s="1530">
        <v>5</v>
      </c>
      <c r="C19" s="1530">
        <v>-4</v>
      </c>
      <c r="D19" s="1530">
        <v>-8</v>
      </c>
      <c r="E19" s="1530">
        <v>-5</v>
      </c>
      <c r="F19" s="1530">
        <v>-3</v>
      </c>
      <c r="G19" s="1530">
        <v>-1</v>
      </c>
      <c r="H19" s="1529">
        <v>2</v>
      </c>
      <c r="I19" s="2028"/>
      <c r="J19" s="2027"/>
      <c r="K19" s="2028"/>
      <c r="L19" s="2027"/>
    </row>
    <row r="20" spans="1:12" ht="12.75" customHeight="1" thickBot="1" x14ac:dyDescent="0.25">
      <c r="A20" s="1483"/>
      <c r="B20" s="1483"/>
      <c r="C20" s="1482"/>
      <c r="D20" s="1482"/>
      <c r="E20" s="1482"/>
      <c r="F20" s="1482"/>
      <c r="G20" s="1482"/>
      <c r="H20" s="1482"/>
      <c r="I20" s="1528"/>
      <c r="J20" s="1528"/>
      <c r="K20" s="1527"/>
      <c r="L20" s="1527"/>
    </row>
    <row r="21" spans="1:12" ht="12.75" customHeight="1" x14ac:dyDescent="0.2">
      <c r="A21" s="2614" t="s">
        <v>1137</v>
      </c>
      <c r="B21" s="2614" t="s">
        <v>85</v>
      </c>
      <c r="C21" s="2614" t="s">
        <v>85</v>
      </c>
      <c r="D21" s="2614" t="s">
        <v>85</v>
      </c>
      <c r="E21" s="2614" t="s">
        <v>85</v>
      </c>
      <c r="F21" s="2614" t="s">
        <v>85</v>
      </c>
      <c r="G21" s="2246"/>
      <c r="H21" s="1495"/>
      <c r="I21" s="2635" t="s">
        <v>1059</v>
      </c>
      <c r="J21" s="2636" t="s">
        <v>85</v>
      </c>
      <c r="K21" s="2617" t="s">
        <v>1122</v>
      </c>
      <c r="L21" s="2636" t="s">
        <v>85</v>
      </c>
    </row>
    <row r="22" spans="1:12" ht="10.5" customHeight="1" x14ac:dyDescent="0.2">
      <c r="A22" s="1494"/>
      <c r="B22" s="1494"/>
      <c r="C22" s="1494"/>
      <c r="D22" s="1494"/>
      <c r="E22" s="1494"/>
      <c r="F22" s="1494"/>
      <c r="G22" s="1494"/>
      <c r="H22" s="1493"/>
      <c r="I22" s="2026"/>
      <c r="J22" s="2025"/>
      <c r="K22" s="2618"/>
      <c r="L22" s="2637" t="s">
        <v>85</v>
      </c>
    </row>
    <row r="23" spans="1:12" ht="10.5" customHeight="1" thickBot="1" x14ac:dyDescent="0.25">
      <c r="A23" s="2024" t="s">
        <v>994</v>
      </c>
      <c r="B23" s="2023" t="s">
        <v>1465</v>
      </c>
      <c r="C23" s="2023" t="s">
        <v>1034</v>
      </c>
      <c r="D23" s="2023" t="s">
        <v>1033</v>
      </c>
      <c r="E23" s="2023" t="s">
        <v>1032</v>
      </c>
      <c r="F23" s="2023" t="s">
        <v>1041</v>
      </c>
      <c r="G23" s="2023" t="s">
        <v>1040</v>
      </c>
      <c r="H23" s="1492" t="s">
        <v>1039</v>
      </c>
      <c r="I23" s="2017" t="s">
        <v>1464</v>
      </c>
      <c r="J23" s="2016" t="s">
        <v>1463</v>
      </c>
      <c r="K23" s="1541" t="s">
        <v>1464</v>
      </c>
      <c r="L23" s="2016" t="s">
        <v>1463</v>
      </c>
    </row>
    <row r="24" spans="1:12" ht="10.5" customHeight="1" x14ac:dyDescent="0.2">
      <c r="A24" s="1491" t="s">
        <v>1135</v>
      </c>
      <c r="B24" s="1571">
        <v>21.3</v>
      </c>
      <c r="C24" s="1571">
        <v>21.5</v>
      </c>
      <c r="D24" s="1571">
        <v>21.5</v>
      </c>
      <c r="E24" s="1571">
        <v>21.7</v>
      </c>
      <c r="F24" s="1571">
        <v>21.4</v>
      </c>
      <c r="G24" s="1571">
        <v>21.3</v>
      </c>
      <c r="H24" s="2393">
        <v>21.2</v>
      </c>
      <c r="I24" s="1490" t="s">
        <v>1174</v>
      </c>
      <c r="J24" s="1489" t="s">
        <v>1163</v>
      </c>
      <c r="K24" s="1490" t="s">
        <v>1174</v>
      </c>
      <c r="L24" s="1489" t="s">
        <v>1163</v>
      </c>
    </row>
    <row r="25" spans="1:12" ht="10.5" customHeight="1" x14ac:dyDescent="0.2">
      <c r="A25" s="1483" t="s">
        <v>1134</v>
      </c>
      <c r="B25" s="1569">
        <v>13.4</v>
      </c>
      <c r="C25" s="1569">
        <v>13.4</v>
      </c>
      <c r="D25" s="1569">
        <v>13.2</v>
      </c>
      <c r="E25" s="1569">
        <v>13.2</v>
      </c>
      <c r="F25" s="1569">
        <v>13.4</v>
      </c>
      <c r="G25" s="1569">
        <v>13.2</v>
      </c>
      <c r="H25" s="2394">
        <v>13</v>
      </c>
      <c r="I25" s="2022" t="s">
        <v>1163</v>
      </c>
      <c r="J25" s="2021" t="s">
        <v>1163</v>
      </c>
      <c r="K25" s="1556" t="s">
        <v>1163</v>
      </c>
      <c r="L25" s="2021" t="s">
        <v>1163</v>
      </c>
    </row>
    <row r="26" spans="1:12" ht="10.5" customHeight="1" x14ac:dyDescent="0.2">
      <c r="A26" s="1483" t="s">
        <v>1133</v>
      </c>
      <c r="B26" s="1569">
        <v>16.100000000000001</v>
      </c>
      <c r="C26" s="1569">
        <v>16.600000000000001</v>
      </c>
      <c r="D26" s="1569">
        <v>16.100000000000001</v>
      </c>
      <c r="E26" s="1569">
        <v>15.8</v>
      </c>
      <c r="F26" s="1569">
        <v>16.2</v>
      </c>
      <c r="G26" s="1569">
        <v>15.8</v>
      </c>
      <c r="H26" s="2394">
        <v>15.3</v>
      </c>
      <c r="I26" s="2022" t="s">
        <v>1176</v>
      </c>
      <c r="J26" s="2021" t="s">
        <v>1174</v>
      </c>
      <c r="K26" s="1556" t="s">
        <v>1174</v>
      </c>
      <c r="L26" s="2021" t="s">
        <v>1156</v>
      </c>
    </row>
    <row r="27" spans="1:12" ht="10.5" customHeight="1" x14ac:dyDescent="0.2">
      <c r="A27" s="1483" t="s">
        <v>1132</v>
      </c>
      <c r="B27" s="1569">
        <v>19.100000000000001</v>
      </c>
      <c r="C27" s="1569">
        <v>19.2</v>
      </c>
      <c r="D27" s="1569">
        <v>19.399999999999999</v>
      </c>
      <c r="E27" s="1569">
        <v>19</v>
      </c>
      <c r="F27" s="1569">
        <v>19</v>
      </c>
      <c r="G27" s="1569">
        <v>18.399999999999999</v>
      </c>
      <c r="H27" s="2394">
        <v>18.600000000000001</v>
      </c>
      <c r="I27" s="2022" t="s">
        <v>1174</v>
      </c>
      <c r="J27" s="2021" t="s">
        <v>1170</v>
      </c>
      <c r="K27" s="1556" t="s">
        <v>1170</v>
      </c>
      <c r="L27" s="2020" t="s">
        <v>1156</v>
      </c>
    </row>
    <row r="28" spans="1:12" ht="10.5" customHeight="1" x14ac:dyDescent="0.2">
      <c r="A28" s="1483" t="s">
        <v>1131</v>
      </c>
      <c r="B28" s="1569">
        <v>11.8</v>
      </c>
      <c r="C28" s="1569">
        <v>11.8</v>
      </c>
      <c r="D28" s="1569">
        <v>11.9</v>
      </c>
      <c r="E28" s="1569">
        <v>11.7</v>
      </c>
      <c r="F28" s="1569">
        <v>11.9</v>
      </c>
      <c r="G28" s="1569">
        <v>12</v>
      </c>
      <c r="H28" s="2394">
        <v>12</v>
      </c>
      <c r="I28" s="2019" t="s">
        <v>1163</v>
      </c>
      <c r="J28" s="2018" t="s">
        <v>1174</v>
      </c>
      <c r="K28" s="1557" t="s">
        <v>1170</v>
      </c>
      <c r="L28" s="2018" t="s">
        <v>1163</v>
      </c>
    </row>
    <row r="29" spans="1:12" ht="14.25" customHeight="1" thickBot="1" x14ac:dyDescent="0.25">
      <c r="A29" s="1483" t="s">
        <v>331</v>
      </c>
      <c r="B29" s="1569" t="s">
        <v>322</v>
      </c>
      <c r="C29" s="1569" t="s">
        <v>322</v>
      </c>
      <c r="D29" s="1569" t="s">
        <v>322</v>
      </c>
      <c r="E29" s="1569" t="s">
        <v>322</v>
      </c>
      <c r="F29" s="1569" t="s">
        <v>322</v>
      </c>
      <c r="G29" s="1569">
        <v>0.1</v>
      </c>
      <c r="H29" s="2394" t="s">
        <v>322</v>
      </c>
      <c r="I29" s="2017"/>
      <c r="J29" s="2016"/>
      <c r="K29" s="2017"/>
      <c r="L29" s="2016"/>
    </row>
    <row r="30" spans="1:12" ht="10.5" customHeight="1" thickBot="1" x14ac:dyDescent="0.25">
      <c r="A30" s="1483"/>
      <c r="B30" s="1483"/>
      <c r="C30" s="1482"/>
      <c r="D30" s="1482"/>
      <c r="E30" s="1482"/>
      <c r="F30" s="1482"/>
      <c r="G30" s="1482"/>
      <c r="H30" s="1482"/>
      <c r="I30" s="1528"/>
      <c r="J30" s="1528"/>
      <c r="K30" s="1527"/>
      <c r="L30" s="1527"/>
    </row>
    <row r="31" spans="1:12" ht="12.75" customHeight="1" x14ac:dyDescent="0.2">
      <c r="A31" s="2614" t="s">
        <v>1136</v>
      </c>
      <c r="B31" s="2614" t="s">
        <v>85</v>
      </c>
      <c r="C31" s="2614" t="s">
        <v>85</v>
      </c>
      <c r="D31" s="2614" t="s">
        <v>85</v>
      </c>
      <c r="E31" s="2614" t="s">
        <v>85</v>
      </c>
      <c r="F31" s="2614" t="s">
        <v>85</v>
      </c>
      <c r="G31" s="2246"/>
      <c r="H31" s="1495"/>
      <c r="I31" s="2635" t="s">
        <v>1059</v>
      </c>
      <c r="J31" s="2636" t="s">
        <v>85</v>
      </c>
      <c r="K31" s="2617" t="s">
        <v>1122</v>
      </c>
      <c r="L31" s="2636" t="s">
        <v>85</v>
      </c>
    </row>
    <row r="32" spans="1:12" ht="10.5" customHeight="1" x14ac:dyDescent="0.2">
      <c r="A32" s="1494"/>
      <c r="B32" s="1494"/>
      <c r="C32" s="1494"/>
      <c r="D32" s="1494"/>
      <c r="E32" s="1494"/>
      <c r="F32" s="1494"/>
      <c r="G32" s="1494"/>
      <c r="H32" s="1493"/>
      <c r="I32" s="2026"/>
      <c r="J32" s="2025"/>
      <c r="K32" s="2618"/>
      <c r="L32" s="2637" t="s">
        <v>85</v>
      </c>
    </row>
    <row r="33" spans="1:12" ht="10.5" customHeight="1" thickBot="1" x14ac:dyDescent="0.25">
      <c r="A33" s="2024" t="s">
        <v>994</v>
      </c>
      <c r="B33" s="2023" t="s">
        <v>1465</v>
      </c>
      <c r="C33" s="2023" t="s">
        <v>1034</v>
      </c>
      <c r="D33" s="2023" t="s">
        <v>1033</v>
      </c>
      <c r="E33" s="2023" t="s">
        <v>1032</v>
      </c>
      <c r="F33" s="2023" t="s">
        <v>1041</v>
      </c>
      <c r="G33" s="2023" t="s">
        <v>1040</v>
      </c>
      <c r="H33" s="1492" t="s">
        <v>1039</v>
      </c>
      <c r="I33" s="2017" t="s">
        <v>1464</v>
      </c>
      <c r="J33" s="2016" t="s">
        <v>1463</v>
      </c>
      <c r="K33" s="1541" t="s">
        <v>1464</v>
      </c>
      <c r="L33" s="2016" t="s">
        <v>1463</v>
      </c>
    </row>
    <row r="34" spans="1:12" ht="10.5" customHeight="1" x14ac:dyDescent="0.2">
      <c r="A34" s="1491" t="s">
        <v>1135</v>
      </c>
      <c r="B34" s="1562">
        <v>6</v>
      </c>
      <c r="C34" s="1562">
        <v>6.2</v>
      </c>
      <c r="D34" s="1562">
        <v>6.1</v>
      </c>
      <c r="E34" s="1562">
        <v>6.1</v>
      </c>
      <c r="F34" s="1562">
        <v>6.2</v>
      </c>
      <c r="G34" s="1562">
        <v>6.1</v>
      </c>
      <c r="H34" s="1561">
        <v>6.1</v>
      </c>
      <c r="I34" s="1490" t="s">
        <v>1176</v>
      </c>
      <c r="J34" s="1489" t="s">
        <v>1176</v>
      </c>
      <c r="K34" s="1490" t="s">
        <v>1176</v>
      </c>
      <c r="L34" s="1489" t="s">
        <v>1176</v>
      </c>
    </row>
    <row r="35" spans="1:12" ht="10.5" customHeight="1" x14ac:dyDescent="0.2">
      <c r="A35" s="1483" t="s">
        <v>1134</v>
      </c>
      <c r="B35" s="1559">
        <v>7.8</v>
      </c>
      <c r="C35" s="1559">
        <v>7.8</v>
      </c>
      <c r="D35" s="1559">
        <v>7.7</v>
      </c>
      <c r="E35" s="1559">
        <v>7.8</v>
      </c>
      <c r="F35" s="1559">
        <v>7.2</v>
      </c>
      <c r="G35" s="1559">
        <v>7.6</v>
      </c>
      <c r="H35" s="1560">
        <v>7.1</v>
      </c>
      <c r="I35" s="2022" t="s">
        <v>1163</v>
      </c>
      <c r="J35" s="2021" t="s">
        <v>1471</v>
      </c>
      <c r="K35" s="1556" t="s">
        <v>1163</v>
      </c>
      <c r="L35" s="2021" t="s">
        <v>1471</v>
      </c>
    </row>
    <row r="36" spans="1:12" ht="10.5" customHeight="1" x14ac:dyDescent="0.2">
      <c r="A36" s="1483" t="s">
        <v>1133</v>
      </c>
      <c r="B36" s="1559">
        <v>6.3</v>
      </c>
      <c r="C36" s="1559">
        <v>6.7</v>
      </c>
      <c r="D36" s="1559">
        <v>7</v>
      </c>
      <c r="E36" s="1559">
        <v>6.6</v>
      </c>
      <c r="F36" s="1559">
        <v>6.7</v>
      </c>
      <c r="G36" s="1559">
        <v>6.6</v>
      </c>
      <c r="H36" s="1560">
        <v>6.5</v>
      </c>
      <c r="I36" s="2022" t="s">
        <v>1157</v>
      </c>
      <c r="J36" s="2021" t="s">
        <v>1157</v>
      </c>
      <c r="K36" s="1556" t="s">
        <v>1469</v>
      </c>
      <c r="L36" s="2021" t="s">
        <v>1163</v>
      </c>
    </row>
    <row r="37" spans="1:12" ht="10.5" customHeight="1" x14ac:dyDescent="0.2">
      <c r="A37" s="1483" t="s">
        <v>1132</v>
      </c>
      <c r="B37" s="1559">
        <v>8.8000000000000007</v>
      </c>
      <c r="C37" s="1559">
        <v>9</v>
      </c>
      <c r="D37" s="1559">
        <v>9.3000000000000007</v>
      </c>
      <c r="E37" s="1559">
        <v>9.1</v>
      </c>
      <c r="F37" s="1559">
        <v>8.6</v>
      </c>
      <c r="G37" s="1559">
        <v>9</v>
      </c>
      <c r="H37" s="1560">
        <v>8.9</v>
      </c>
      <c r="I37" s="2022" t="s">
        <v>1167</v>
      </c>
      <c r="J37" s="2021" t="s">
        <v>1472</v>
      </c>
      <c r="K37" s="1556" t="s">
        <v>1174</v>
      </c>
      <c r="L37" s="2020" t="s">
        <v>1175</v>
      </c>
    </row>
    <row r="38" spans="1:12" ht="10.5" customHeight="1" x14ac:dyDescent="0.2">
      <c r="A38" s="1483" t="s">
        <v>1131</v>
      </c>
      <c r="B38" s="1559">
        <v>11.4</v>
      </c>
      <c r="C38" s="1559">
        <v>11.5</v>
      </c>
      <c r="D38" s="1559">
        <v>11.2</v>
      </c>
      <c r="E38" s="1559">
        <v>11.2</v>
      </c>
      <c r="F38" s="1559">
        <v>11</v>
      </c>
      <c r="G38" s="1559">
        <v>11.1</v>
      </c>
      <c r="H38" s="1560">
        <v>10.6</v>
      </c>
      <c r="I38" s="2019" t="s">
        <v>1174</v>
      </c>
      <c r="J38" s="2018" t="s">
        <v>1156</v>
      </c>
      <c r="K38" s="1557" t="s">
        <v>1174</v>
      </c>
      <c r="L38" s="2018" t="s">
        <v>1461</v>
      </c>
    </row>
    <row r="39" spans="1:12" ht="15.75" customHeight="1" thickBot="1" x14ac:dyDescent="0.25">
      <c r="A39" s="1483" t="s">
        <v>331</v>
      </c>
      <c r="B39" s="1559" t="s">
        <v>322</v>
      </c>
      <c r="C39" s="1559">
        <v>0.1</v>
      </c>
      <c r="D39" s="1559" t="s">
        <v>322</v>
      </c>
      <c r="E39" s="1559" t="s">
        <v>322</v>
      </c>
      <c r="F39" s="1559" t="s">
        <v>322</v>
      </c>
      <c r="G39" s="1559" t="s">
        <v>322</v>
      </c>
      <c r="H39" s="1560" t="s">
        <v>322</v>
      </c>
      <c r="I39" s="2017"/>
      <c r="J39" s="2016"/>
      <c r="K39" s="2017"/>
      <c r="L39" s="2016"/>
    </row>
    <row r="40" spans="1:12" ht="10.5" customHeight="1" x14ac:dyDescent="0.2">
      <c r="A40" s="2622"/>
      <c r="B40" s="2622" t="s">
        <v>85</v>
      </c>
      <c r="C40" s="2622" t="s">
        <v>85</v>
      </c>
      <c r="D40" s="2622" t="s">
        <v>85</v>
      </c>
      <c r="E40" s="2622" t="s">
        <v>85</v>
      </c>
      <c r="F40" s="2622" t="s">
        <v>85</v>
      </c>
      <c r="G40" s="2622" t="s">
        <v>85</v>
      </c>
      <c r="H40" s="2622" t="s">
        <v>85</v>
      </c>
      <c r="I40" s="2623" t="s">
        <v>85</v>
      </c>
      <c r="J40" s="2623" t="s">
        <v>85</v>
      </c>
      <c r="K40" s="2623" t="s">
        <v>85</v>
      </c>
      <c r="L40" s="2623" t="s">
        <v>85</v>
      </c>
    </row>
  </sheetData>
  <mergeCells count="17">
    <mergeCell ref="K32:L32"/>
    <mergeCell ref="A40:L40"/>
    <mergeCell ref="K12:L12"/>
    <mergeCell ref="A21:F21"/>
    <mergeCell ref="I21:J21"/>
    <mergeCell ref="K21:L21"/>
    <mergeCell ref="K22:L22"/>
    <mergeCell ref="A31:F31"/>
    <mergeCell ref="I31:J31"/>
    <mergeCell ref="K31:L31"/>
    <mergeCell ref="A1:F1"/>
    <mergeCell ref="I1:J1"/>
    <mergeCell ref="K1:L1"/>
    <mergeCell ref="K2:L2"/>
    <mergeCell ref="A11:F11"/>
    <mergeCell ref="I11:J11"/>
    <mergeCell ref="K11:L11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 alignWithMargins="0"/>
  <ignoredErrors>
    <ignoredError sqref="A4:L40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63BCB-6B4D-4D1C-AD31-D5D682FCF9DE}">
  <sheetPr codeName="Sheet19"/>
  <dimension ref="A1:H38"/>
  <sheetViews>
    <sheetView view="pageBreakPreview" topLeftCell="A4" zoomScale="60" zoomScaleNormal="100" workbookViewId="0">
      <selection activeCell="I31" sqref="I31"/>
    </sheetView>
  </sheetViews>
  <sheetFormatPr defaultColWidth="9.140625" defaultRowHeight="12.75" x14ac:dyDescent="0.2"/>
  <cols>
    <col min="1" max="1" width="31.5703125" style="880" customWidth="1"/>
    <col min="2" max="8" width="7.5703125" style="880" customWidth="1"/>
    <col min="9" max="16384" width="9.140625" style="880"/>
  </cols>
  <sheetData>
    <row r="1" spans="1:8" ht="12.75" customHeight="1" x14ac:dyDescent="0.2">
      <c r="A1" s="2614" t="s">
        <v>1594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2246"/>
      <c r="H1" s="1477"/>
    </row>
    <row r="2" spans="1:8" ht="12.75" customHeight="1" x14ac:dyDescent="0.2">
      <c r="A2" s="2638" t="s">
        <v>1492</v>
      </c>
      <c r="B2" s="2638" t="s">
        <v>85</v>
      </c>
      <c r="C2" s="2638" t="s">
        <v>85</v>
      </c>
      <c r="D2" s="2638" t="s">
        <v>85</v>
      </c>
      <c r="E2" s="2638" t="s">
        <v>85</v>
      </c>
      <c r="F2" s="2638" t="s">
        <v>85</v>
      </c>
      <c r="G2" s="2249"/>
      <c r="H2" s="2249"/>
    </row>
    <row r="3" spans="1:8" ht="12.75" customHeight="1" x14ac:dyDescent="0.2">
      <c r="A3" s="2638" t="s">
        <v>1595</v>
      </c>
      <c r="B3" s="2638" t="s">
        <v>85</v>
      </c>
      <c r="C3" s="2638" t="s">
        <v>85</v>
      </c>
      <c r="D3" s="2638" t="s">
        <v>85</v>
      </c>
      <c r="E3" s="2638" t="s">
        <v>85</v>
      </c>
      <c r="F3" s="2638" t="s">
        <v>85</v>
      </c>
      <c r="G3" s="2249"/>
      <c r="H3" s="1477"/>
    </row>
    <row r="4" spans="1:8" ht="10.5" customHeight="1" x14ac:dyDescent="0.2">
      <c r="A4" s="1494"/>
      <c r="B4" s="1494"/>
      <c r="C4" s="1494"/>
      <c r="D4" s="1494"/>
      <c r="E4" s="1494"/>
      <c r="F4" s="1494"/>
      <c r="G4" s="1494"/>
      <c r="H4" s="1494"/>
    </row>
    <row r="5" spans="1:8" ht="10.5" customHeight="1" thickBot="1" x14ac:dyDescent="0.25">
      <c r="A5" s="2034" t="s">
        <v>994</v>
      </c>
      <c r="B5" s="2033" t="s">
        <v>1465</v>
      </c>
      <c r="C5" s="2033" t="s">
        <v>1034</v>
      </c>
      <c r="D5" s="2033" t="s">
        <v>1033</v>
      </c>
      <c r="E5" s="2033" t="s">
        <v>1032</v>
      </c>
      <c r="F5" s="2033" t="s">
        <v>1041</v>
      </c>
      <c r="G5" s="2033" t="s">
        <v>1040</v>
      </c>
      <c r="H5" s="2033" t="s">
        <v>1039</v>
      </c>
    </row>
    <row r="6" spans="1:8" ht="10.5" customHeight="1" x14ac:dyDescent="0.2">
      <c r="A6" s="1491" t="s">
        <v>1058</v>
      </c>
      <c r="B6" s="1517">
        <v>102.93</v>
      </c>
      <c r="C6" s="1517">
        <v>102.36</v>
      </c>
      <c r="D6" s="1517">
        <v>99.76</v>
      </c>
      <c r="E6" s="1517">
        <v>106.41</v>
      </c>
      <c r="F6" s="1517">
        <v>105.16</v>
      </c>
      <c r="G6" s="1517">
        <v>103.01</v>
      </c>
      <c r="H6" s="1517">
        <v>102.8</v>
      </c>
    </row>
    <row r="7" spans="1:8" ht="10.5" customHeight="1" x14ac:dyDescent="0.2">
      <c r="A7" s="1483" t="s">
        <v>1057</v>
      </c>
      <c r="B7" s="1482">
        <v>25.76</v>
      </c>
      <c r="C7" s="1482">
        <v>27.75</v>
      </c>
      <c r="D7" s="1482">
        <v>27.29</v>
      </c>
      <c r="E7" s="1482">
        <v>28.48</v>
      </c>
      <c r="F7" s="1482">
        <v>27.5</v>
      </c>
      <c r="G7" s="1482">
        <v>27.85</v>
      </c>
      <c r="H7" s="1482">
        <v>26.69</v>
      </c>
    </row>
    <row r="8" spans="1:8" ht="10.5" customHeight="1" x14ac:dyDescent="0.2">
      <c r="A8" s="1483" t="s">
        <v>1056</v>
      </c>
      <c r="B8" s="1482" t="s">
        <v>322</v>
      </c>
      <c r="C8" s="1482" t="s">
        <v>322</v>
      </c>
      <c r="D8" s="1482" t="s">
        <v>322</v>
      </c>
      <c r="E8" s="1482" t="s">
        <v>322</v>
      </c>
      <c r="F8" s="1482" t="s">
        <v>322</v>
      </c>
      <c r="G8" s="1482" t="s">
        <v>322</v>
      </c>
      <c r="H8" s="1482" t="s">
        <v>322</v>
      </c>
    </row>
    <row r="9" spans="1:8" ht="10.5" customHeight="1" thickBot="1" x14ac:dyDescent="0.25">
      <c r="A9" s="2032" t="s">
        <v>1055</v>
      </c>
      <c r="B9" s="2041">
        <v>4.62</v>
      </c>
      <c r="C9" s="2041">
        <v>4.95</v>
      </c>
      <c r="D9" s="2041">
        <v>7.7</v>
      </c>
      <c r="E9" s="2041">
        <v>4.9400000000000004</v>
      </c>
      <c r="F9" s="2041">
        <v>5.31</v>
      </c>
      <c r="G9" s="2041">
        <v>8.75</v>
      </c>
      <c r="H9" s="2041">
        <v>5.33</v>
      </c>
    </row>
    <row r="10" spans="1:8" ht="10.5" customHeight="1" x14ac:dyDescent="0.2">
      <c r="A10" s="1470" t="s">
        <v>1054</v>
      </c>
      <c r="B10" s="2040">
        <v>133.30000000000001</v>
      </c>
      <c r="C10" s="2040">
        <v>135.06</v>
      </c>
      <c r="D10" s="2040">
        <v>134.74</v>
      </c>
      <c r="E10" s="2040">
        <v>139.83000000000001</v>
      </c>
      <c r="F10" s="2040">
        <v>137.97</v>
      </c>
      <c r="G10" s="2040">
        <v>139.61000000000001</v>
      </c>
      <c r="H10" s="2040">
        <v>134.82</v>
      </c>
    </row>
    <row r="11" spans="1:8" ht="10.5" customHeight="1" x14ac:dyDescent="0.2">
      <c r="A11" s="1483" t="s">
        <v>1051</v>
      </c>
      <c r="B11" s="1482">
        <v>-14.64</v>
      </c>
      <c r="C11" s="1482">
        <v>-14.81</v>
      </c>
      <c r="D11" s="1482">
        <v>-45.48</v>
      </c>
      <c r="E11" s="1482">
        <v>-11</v>
      </c>
      <c r="F11" s="1482">
        <v>-9.6999999999999993</v>
      </c>
      <c r="G11" s="1482">
        <v>-8.86</v>
      </c>
      <c r="H11" s="1482">
        <v>-5.81</v>
      </c>
    </row>
    <row r="12" spans="1:8" ht="10.5" customHeight="1" x14ac:dyDescent="0.2">
      <c r="A12" s="1474"/>
      <c r="B12" s="1474"/>
      <c r="C12" s="1473"/>
      <c r="D12" s="1473"/>
      <c r="E12" s="1473"/>
      <c r="F12" s="1473"/>
      <c r="G12" s="1473"/>
      <c r="H12" s="1473"/>
    </row>
    <row r="13" spans="1:8" ht="10.5" customHeight="1" x14ac:dyDescent="0.2">
      <c r="A13" s="1483" t="s">
        <v>1124</v>
      </c>
      <c r="B13" s="1482">
        <v>1668.49</v>
      </c>
      <c r="C13" s="1482">
        <v>1673.4</v>
      </c>
      <c r="D13" s="1482">
        <v>1610.17</v>
      </c>
      <c r="E13" s="1482">
        <v>1650.68</v>
      </c>
      <c r="F13" s="1482">
        <v>1618.46</v>
      </c>
      <c r="G13" s="1482">
        <v>1515.24</v>
      </c>
      <c r="H13" s="1482">
        <v>1475.03</v>
      </c>
    </row>
    <row r="14" spans="1:8" ht="10.5" customHeight="1" x14ac:dyDescent="0.2">
      <c r="A14" s="1531" t="s">
        <v>1044</v>
      </c>
      <c r="B14" s="1482">
        <v>10988.61</v>
      </c>
      <c r="C14" s="1482">
        <v>11005.21</v>
      </c>
      <c r="D14" s="1482">
        <v>10734.64</v>
      </c>
      <c r="E14" s="1482">
        <v>10788.55</v>
      </c>
      <c r="F14" s="1482">
        <v>10667.12</v>
      </c>
      <c r="G14" s="1482">
        <v>10063.370000000001</v>
      </c>
      <c r="H14" s="1482">
        <v>9656.0499999999993</v>
      </c>
    </row>
    <row r="15" spans="1:8" ht="10.5" customHeight="1" x14ac:dyDescent="0.2">
      <c r="A15" s="1483" t="s">
        <v>1043</v>
      </c>
      <c r="B15" s="1482">
        <v>1080.81</v>
      </c>
      <c r="C15" s="1482">
        <v>1066.6500000000001</v>
      </c>
      <c r="D15" s="1482">
        <v>1034.3900000000001</v>
      </c>
      <c r="E15" s="1482">
        <v>1020.18</v>
      </c>
      <c r="F15" s="1482">
        <v>972.4</v>
      </c>
      <c r="G15" s="1482">
        <v>1004.62</v>
      </c>
      <c r="H15" s="1482">
        <v>1011.54</v>
      </c>
    </row>
    <row r="16" spans="1:8" ht="12.75" customHeight="1" x14ac:dyDescent="0.2">
      <c r="A16" s="1483"/>
      <c r="B16" s="1483"/>
      <c r="C16" s="1482"/>
      <c r="D16" s="1482"/>
      <c r="E16" s="1482"/>
      <c r="F16" s="1482"/>
      <c r="G16" s="1482"/>
      <c r="H16" s="1482"/>
    </row>
    <row r="17" spans="1:8" ht="10.5" customHeight="1" x14ac:dyDescent="0.2">
      <c r="A17" s="1483"/>
      <c r="B17" s="1483"/>
      <c r="C17" s="1482"/>
      <c r="D17" s="1482"/>
      <c r="E17" s="1482"/>
      <c r="F17" s="1482"/>
      <c r="G17" s="1482"/>
      <c r="H17" s="1482"/>
    </row>
    <row r="18" spans="1:8" ht="15" customHeight="1" x14ac:dyDescent="0.2">
      <c r="A18" s="2614" t="s">
        <v>1152</v>
      </c>
      <c r="B18" s="2614" t="s">
        <v>85</v>
      </c>
      <c r="C18" s="2614" t="s">
        <v>85</v>
      </c>
      <c r="D18" s="2614" t="s">
        <v>85</v>
      </c>
      <c r="E18" s="1477"/>
      <c r="F18" s="1477"/>
      <c r="G18" s="1477"/>
      <c r="H18" s="1477"/>
    </row>
    <row r="19" spans="1:8" ht="7.5" customHeight="1" x14ac:dyDescent="0.2">
      <c r="A19" s="2246"/>
      <c r="B19" s="2246"/>
      <c r="C19" s="2246"/>
      <c r="D19" s="2246"/>
      <c r="E19" s="1477"/>
      <c r="F19" s="1477"/>
      <c r="G19" s="1477"/>
      <c r="H19" s="1477"/>
    </row>
    <row r="20" spans="1:8" ht="10.5" customHeight="1" thickBot="1" x14ac:dyDescent="0.25">
      <c r="A20" s="2034" t="s">
        <v>1027</v>
      </c>
      <c r="B20" s="2033" t="s">
        <v>1465</v>
      </c>
      <c r="C20" s="2033" t="s">
        <v>1034</v>
      </c>
      <c r="D20" s="2033" t="s">
        <v>1033</v>
      </c>
      <c r="E20" s="2033" t="s">
        <v>1032</v>
      </c>
      <c r="F20" s="2033" t="s">
        <v>1041</v>
      </c>
      <c r="G20" s="2033" t="s">
        <v>1040</v>
      </c>
      <c r="H20" s="2033" t="s">
        <v>1039</v>
      </c>
    </row>
    <row r="21" spans="1:8" ht="10.5" customHeight="1" x14ac:dyDescent="0.2">
      <c r="A21" s="1526" t="s">
        <v>1151</v>
      </c>
      <c r="B21" s="1525">
        <v>10.92</v>
      </c>
      <c r="C21" s="1525">
        <v>10.92</v>
      </c>
      <c r="D21" s="1525">
        <v>10.84</v>
      </c>
      <c r="E21" s="1525">
        <v>10.82</v>
      </c>
      <c r="F21" s="1525">
        <v>11</v>
      </c>
      <c r="G21" s="1525">
        <v>10.88</v>
      </c>
      <c r="H21" s="1525">
        <v>10.65</v>
      </c>
    </row>
    <row r="22" spans="1:8" ht="10.5" customHeight="1" x14ac:dyDescent="0.2">
      <c r="A22" s="1502" t="s">
        <v>1150</v>
      </c>
      <c r="B22" s="1464">
        <v>2.68</v>
      </c>
      <c r="C22" s="1523">
        <v>2.74</v>
      </c>
      <c r="D22" s="1462">
        <v>2.76</v>
      </c>
      <c r="E22" s="1462">
        <v>2.77</v>
      </c>
      <c r="F22" s="1462">
        <v>2.64</v>
      </c>
      <c r="G22" s="1462">
        <v>2.6</v>
      </c>
      <c r="H22" s="1462">
        <v>2.2000000000000002</v>
      </c>
    </row>
    <row r="23" spans="1:8" ht="10.5" customHeight="1" thickBot="1" x14ac:dyDescent="0.25">
      <c r="A23" s="2032" t="s">
        <v>1149</v>
      </c>
      <c r="B23" s="2039">
        <v>2.42</v>
      </c>
      <c r="C23" s="2038">
        <v>2.39</v>
      </c>
      <c r="D23" s="2037">
        <v>2.38</v>
      </c>
      <c r="E23" s="2037">
        <v>2.4500000000000002</v>
      </c>
      <c r="F23" s="2037">
        <v>2.48</v>
      </c>
      <c r="G23" s="2037">
        <v>2.4700000000000002</v>
      </c>
      <c r="H23" s="2037">
        <v>2.4300000000000002</v>
      </c>
    </row>
    <row r="24" spans="1:8" ht="10.5" customHeight="1" x14ac:dyDescent="0.2">
      <c r="A24" s="1470" t="s">
        <v>1140</v>
      </c>
      <c r="B24" s="1565">
        <v>16.02</v>
      </c>
      <c r="C24" s="2036">
        <v>16.059999999999999</v>
      </c>
      <c r="D24" s="2035">
        <v>15.98</v>
      </c>
      <c r="E24" s="2035">
        <v>16.04</v>
      </c>
      <c r="F24" s="2035">
        <v>16.11</v>
      </c>
      <c r="G24" s="2035">
        <v>15.95</v>
      </c>
      <c r="H24" s="2035">
        <v>15.27</v>
      </c>
    </row>
    <row r="25" spans="1:8" ht="10.5" customHeight="1" x14ac:dyDescent="0.2">
      <c r="A25" s="1474"/>
      <c r="B25" s="1533"/>
      <c r="C25" s="1521"/>
      <c r="D25" s="1521"/>
      <c r="E25" s="1521"/>
      <c r="F25" s="1521"/>
      <c r="G25" s="1521"/>
      <c r="H25" s="1521"/>
    </row>
    <row r="26" spans="1:8" ht="10.5" customHeight="1" x14ac:dyDescent="0.2">
      <c r="A26" s="1474"/>
      <c r="B26" s="1533"/>
      <c r="C26" s="1521"/>
      <c r="D26" s="1521"/>
      <c r="E26" s="1521"/>
      <c r="F26" s="1521"/>
      <c r="G26" s="1521"/>
      <c r="H26" s="1521"/>
    </row>
    <row r="27" spans="1:8" ht="12" customHeight="1" x14ac:dyDescent="0.2">
      <c r="A27" s="2614" t="s">
        <v>1148</v>
      </c>
      <c r="B27" s="2614" t="s">
        <v>85</v>
      </c>
      <c r="C27" s="2614" t="s">
        <v>85</v>
      </c>
      <c r="D27" s="2614" t="s">
        <v>85</v>
      </c>
      <c r="E27" s="1521"/>
      <c r="F27" s="1521"/>
      <c r="G27" s="1521"/>
      <c r="H27" s="1521"/>
    </row>
    <row r="28" spans="1:8" ht="12" customHeight="1" x14ac:dyDescent="0.2">
      <c r="A28" s="2246"/>
      <c r="B28" s="2246"/>
      <c r="C28" s="2246"/>
      <c r="D28" s="2246"/>
      <c r="E28" s="1521"/>
      <c r="F28" s="1521"/>
      <c r="G28" s="1521"/>
      <c r="H28" s="1521"/>
    </row>
    <row r="29" spans="1:8" ht="10.5" customHeight="1" thickBot="1" x14ac:dyDescent="0.25">
      <c r="A29" s="2034" t="s">
        <v>1027</v>
      </c>
      <c r="B29" s="2033" t="s">
        <v>1465</v>
      </c>
      <c r="C29" s="2033" t="s">
        <v>1034</v>
      </c>
      <c r="D29" s="2033" t="s">
        <v>1033</v>
      </c>
      <c r="E29" s="2033" t="s">
        <v>1032</v>
      </c>
      <c r="F29" s="2033" t="s">
        <v>1041</v>
      </c>
      <c r="G29" s="2033" t="s">
        <v>1040</v>
      </c>
      <c r="H29" s="2033" t="s">
        <v>1039</v>
      </c>
    </row>
    <row r="30" spans="1:8" ht="10.5" customHeight="1" x14ac:dyDescent="0.2">
      <c r="A30" s="1526" t="s">
        <v>1147</v>
      </c>
      <c r="B30" s="1564"/>
      <c r="C30" s="1564"/>
      <c r="D30" s="1564"/>
      <c r="E30" s="1564"/>
      <c r="F30" s="1564"/>
      <c r="G30" s="1564"/>
      <c r="H30" s="1564"/>
    </row>
    <row r="31" spans="1:8" ht="10.5" customHeight="1" x14ac:dyDescent="0.2">
      <c r="A31" s="1502" t="s">
        <v>1146</v>
      </c>
      <c r="B31" s="2441">
        <v>340.74</v>
      </c>
      <c r="C31" s="2441">
        <v>382.2</v>
      </c>
      <c r="D31" s="2441">
        <v>301.04000000000002</v>
      </c>
      <c r="E31" s="2441">
        <v>375.3</v>
      </c>
      <c r="F31" s="2441">
        <v>339.44</v>
      </c>
      <c r="G31" s="2441">
        <v>382.66</v>
      </c>
      <c r="H31" s="2441">
        <v>286.16000000000003</v>
      </c>
    </row>
    <row r="32" spans="1:8" ht="10.5" customHeight="1" x14ac:dyDescent="0.2">
      <c r="A32" s="1502" t="s">
        <v>1145</v>
      </c>
      <c r="B32" s="2441">
        <v>425.86</v>
      </c>
      <c r="C32" s="2441">
        <v>470.47</v>
      </c>
      <c r="D32" s="2441">
        <v>445.74</v>
      </c>
      <c r="E32" s="2441">
        <v>447.45</v>
      </c>
      <c r="F32" s="2441">
        <v>461.26</v>
      </c>
      <c r="G32" s="2441">
        <v>534.02</v>
      </c>
      <c r="H32" s="2441">
        <v>470.6</v>
      </c>
    </row>
    <row r="33" spans="1:8" ht="10.5" customHeight="1" x14ac:dyDescent="0.2">
      <c r="A33" s="1502" t="s">
        <v>1144</v>
      </c>
      <c r="B33" s="2441">
        <v>489.19</v>
      </c>
      <c r="C33" s="2441">
        <v>488.71</v>
      </c>
      <c r="D33" s="2441">
        <v>418.41</v>
      </c>
      <c r="E33" s="2441">
        <v>461.42</v>
      </c>
      <c r="F33" s="2441">
        <v>437.61</v>
      </c>
      <c r="G33" s="2441">
        <v>470.68</v>
      </c>
      <c r="H33" s="2441">
        <v>420.58</v>
      </c>
    </row>
    <row r="34" spans="1:8" ht="10.5" customHeight="1" x14ac:dyDescent="0.2">
      <c r="A34" s="1502" t="s">
        <v>1143</v>
      </c>
      <c r="B34" s="2441"/>
      <c r="C34" s="2441"/>
      <c r="D34" s="2441"/>
      <c r="E34" s="2441"/>
      <c r="F34" s="2441"/>
      <c r="G34" s="2441"/>
      <c r="H34" s="2441"/>
    </row>
    <row r="35" spans="1:8" ht="10.5" customHeight="1" x14ac:dyDescent="0.2">
      <c r="A35" s="1502" t="s">
        <v>1142</v>
      </c>
      <c r="B35" s="2441">
        <v>582.54</v>
      </c>
      <c r="C35" s="2441">
        <v>549.07000000000005</v>
      </c>
      <c r="D35" s="2441">
        <v>543.79</v>
      </c>
      <c r="E35" s="2441">
        <v>885.67</v>
      </c>
      <c r="F35" s="2441">
        <v>483.95</v>
      </c>
      <c r="G35" s="2441">
        <v>826.9</v>
      </c>
      <c r="H35" s="2441">
        <v>441.01</v>
      </c>
    </row>
    <row r="36" spans="1:8" ht="10.5" customHeight="1" thickBot="1" x14ac:dyDescent="0.25">
      <c r="A36" s="2032" t="s">
        <v>1141</v>
      </c>
      <c r="B36" s="2437">
        <v>573.09</v>
      </c>
      <c r="C36" s="2438">
        <v>594.39</v>
      </c>
      <c r="D36" s="2439">
        <v>546.04999999999995</v>
      </c>
      <c r="E36" s="2439">
        <v>594.42999999999995</v>
      </c>
      <c r="F36" s="2439">
        <v>564.39</v>
      </c>
      <c r="G36" s="2439">
        <v>621.12</v>
      </c>
      <c r="H36" s="2439">
        <v>562.98</v>
      </c>
    </row>
    <row r="37" spans="1:8" ht="10.5" customHeight="1" x14ac:dyDescent="0.2">
      <c r="A37" s="1470" t="s">
        <v>1140</v>
      </c>
      <c r="B37" s="2031">
        <v>2411.4299999999998</v>
      </c>
      <c r="C37" s="2440">
        <v>2484.85</v>
      </c>
      <c r="D37" s="2440">
        <v>2255.02</v>
      </c>
      <c r="E37" s="2440">
        <v>2764.27</v>
      </c>
      <c r="F37" s="2440">
        <v>2286.66</v>
      </c>
      <c r="G37" s="2440">
        <v>2835.39</v>
      </c>
      <c r="H37" s="2440">
        <v>2181.33</v>
      </c>
    </row>
    <row r="38" spans="1:8" ht="10.5" customHeight="1" x14ac:dyDescent="0.2">
      <c r="A38" s="2622"/>
      <c r="B38" s="2622" t="s">
        <v>85</v>
      </c>
      <c r="C38" s="2622" t="s">
        <v>85</v>
      </c>
      <c r="D38" s="2622" t="s">
        <v>85</v>
      </c>
      <c r="E38" s="2622" t="s">
        <v>85</v>
      </c>
      <c r="F38" s="2622" t="s">
        <v>85</v>
      </c>
      <c r="G38" s="2622" t="s">
        <v>85</v>
      </c>
      <c r="H38" s="2622" t="s">
        <v>85</v>
      </c>
    </row>
  </sheetData>
  <mergeCells count="6">
    <mergeCell ref="A38:H38"/>
    <mergeCell ref="A1:F1"/>
    <mergeCell ref="A2:F2"/>
    <mergeCell ref="A3:F3"/>
    <mergeCell ref="A18:D18"/>
    <mergeCell ref="A27:D27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 alignWithMargins="0"/>
  <ignoredErrors>
    <ignoredError sqref="B8:H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67"/>
  <sheetViews>
    <sheetView view="pageBreakPreview" topLeftCell="A52" zoomScaleNormal="100" zoomScaleSheetLayoutView="100" zoomScalePageLayoutView="70" workbookViewId="0">
      <selection activeCell="D58" sqref="D58"/>
    </sheetView>
  </sheetViews>
  <sheetFormatPr defaultColWidth="9.140625" defaultRowHeight="11.25" x14ac:dyDescent="0.2"/>
  <cols>
    <col min="1" max="1" width="44.7109375" style="2" customWidth="1"/>
    <col min="2" max="2" width="4.7109375" style="2" customWidth="1"/>
    <col min="3" max="3" width="2.7109375" style="2" customWidth="1"/>
    <col min="4" max="4" width="57.140625" style="2" customWidth="1"/>
    <col min="5" max="5" width="6.5703125" style="2" customWidth="1"/>
    <col min="6" max="6" width="6.42578125" style="2" customWidth="1"/>
    <col min="7" max="16384" width="9.140625" style="2"/>
  </cols>
  <sheetData>
    <row r="1" spans="1:3" ht="13.5" customHeight="1" x14ac:dyDescent="0.2">
      <c r="A1" s="47" t="s">
        <v>83</v>
      </c>
    </row>
    <row r="2" spans="1:3" ht="13.5" customHeight="1" x14ac:dyDescent="0.2"/>
    <row r="3" spans="1:3" ht="13.5" customHeight="1" x14ac:dyDescent="0.2"/>
    <row r="4" spans="1:3" ht="13.5" customHeight="1" x14ac:dyDescent="0.2">
      <c r="A4" s="42" t="s">
        <v>82</v>
      </c>
      <c r="B4" s="46"/>
      <c r="C4" s="46"/>
    </row>
    <row r="5" spans="1:3" ht="13.5" customHeight="1" x14ac:dyDescent="0.2">
      <c r="A5" s="46" t="s">
        <v>80</v>
      </c>
      <c r="B5" s="46">
        <v>3</v>
      </c>
      <c r="C5" s="46"/>
    </row>
    <row r="6" spans="1:3" ht="13.5" customHeight="1" x14ac:dyDescent="0.2">
      <c r="A6" s="46" t="s">
        <v>1270</v>
      </c>
      <c r="B6" s="46">
        <v>4</v>
      </c>
      <c r="C6" s="46"/>
    </row>
    <row r="7" spans="1:3" s="1603" customFormat="1" ht="13.5" customHeight="1" x14ac:dyDescent="0.2">
      <c r="A7" s="46" t="s">
        <v>1271</v>
      </c>
      <c r="B7" s="46">
        <v>5</v>
      </c>
      <c r="C7" s="46"/>
    </row>
    <row r="8" spans="1:3" ht="13.5" customHeight="1" x14ac:dyDescent="0.2">
      <c r="A8" s="46" t="s">
        <v>78</v>
      </c>
      <c r="B8" s="46">
        <v>6</v>
      </c>
      <c r="C8" s="46"/>
    </row>
    <row r="9" spans="1:3" ht="13.5" customHeight="1" x14ac:dyDescent="0.2">
      <c r="A9" s="46" t="s">
        <v>76</v>
      </c>
      <c r="B9" s="46">
        <v>6</v>
      </c>
      <c r="C9" s="46"/>
    </row>
    <row r="10" spans="1:3" ht="13.5" customHeight="1" x14ac:dyDescent="0.2">
      <c r="A10" s="46"/>
      <c r="B10" s="46"/>
      <c r="C10" s="46"/>
    </row>
    <row r="11" spans="1:3" ht="13.5" customHeight="1" x14ac:dyDescent="0.2">
      <c r="A11" s="42" t="s">
        <v>73</v>
      </c>
      <c r="B11" s="46"/>
      <c r="C11" s="46"/>
    </row>
    <row r="12" spans="1:3" ht="13.5" customHeight="1" x14ac:dyDescent="0.2">
      <c r="A12" s="46" t="s">
        <v>950</v>
      </c>
      <c r="B12" s="46">
        <v>8</v>
      </c>
      <c r="C12" s="46"/>
    </row>
    <row r="13" spans="1:3" ht="13.5" customHeight="1" x14ac:dyDescent="0.2">
      <c r="A13" s="46" t="s">
        <v>71</v>
      </c>
      <c r="B13" s="46">
        <v>8</v>
      </c>
      <c r="C13" s="46"/>
    </row>
    <row r="14" spans="1:3" ht="13.5" customHeight="1" x14ac:dyDescent="0.2">
      <c r="A14" s="46" t="s">
        <v>951</v>
      </c>
      <c r="B14" s="46">
        <v>9</v>
      </c>
      <c r="C14" s="46"/>
    </row>
    <row r="15" spans="1:3" ht="13.5" customHeight="1" x14ac:dyDescent="0.2">
      <c r="A15" s="46" t="s">
        <v>68</v>
      </c>
      <c r="B15" s="46">
        <v>10</v>
      </c>
      <c r="C15" s="46"/>
    </row>
    <row r="16" spans="1:3" ht="13.5" customHeight="1" x14ac:dyDescent="0.2">
      <c r="A16" s="46" t="s">
        <v>66</v>
      </c>
      <c r="B16" s="46">
        <v>11</v>
      </c>
      <c r="C16" s="46"/>
    </row>
    <row r="17" spans="1:5" ht="13.5" customHeight="1" x14ac:dyDescent="0.2">
      <c r="A17" s="46" t="s">
        <v>65</v>
      </c>
      <c r="B17" s="46">
        <v>12</v>
      </c>
      <c r="C17" s="46"/>
    </row>
    <row r="18" spans="1:5" ht="13.5" customHeight="1" x14ac:dyDescent="0.2">
      <c r="A18" s="46" t="s">
        <v>63</v>
      </c>
      <c r="B18" s="46">
        <v>13</v>
      </c>
      <c r="C18" s="46"/>
    </row>
    <row r="19" spans="1:5" ht="13.5" customHeight="1" x14ac:dyDescent="0.2">
      <c r="A19" s="46" t="s">
        <v>873</v>
      </c>
      <c r="B19" s="46">
        <v>14</v>
      </c>
      <c r="C19" s="46"/>
    </row>
    <row r="20" spans="1:5" ht="13.5" customHeight="1" x14ac:dyDescent="0.2">
      <c r="A20" s="46" t="s">
        <v>62</v>
      </c>
      <c r="B20" s="46">
        <v>14</v>
      </c>
      <c r="C20" s="46"/>
    </row>
    <row r="21" spans="1:5" ht="13.5" customHeight="1" x14ac:dyDescent="0.2">
      <c r="A21" s="46" t="s">
        <v>60</v>
      </c>
      <c r="B21" s="46">
        <v>14</v>
      </c>
      <c r="C21" s="46"/>
    </row>
    <row r="22" spans="1:5" s="862" customFormat="1" ht="13.5" customHeight="1" x14ac:dyDescent="0.2">
      <c r="A22" s="46" t="s">
        <v>60</v>
      </c>
      <c r="B22" s="46">
        <v>15</v>
      </c>
      <c r="C22" s="46"/>
    </row>
    <row r="23" spans="1:5" ht="13.5" customHeight="1" x14ac:dyDescent="0.2">
      <c r="A23" s="46"/>
      <c r="C23" s="46"/>
    </row>
    <row r="24" spans="1:5" ht="13.5" customHeight="1" x14ac:dyDescent="0.2">
      <c r="A24" s="42" t="s">
        <v>57</v>
      </c>
      <c r="B24" s="46"/>
      <c r="C24" s="46"/>
    </row>
    <row r="25" spans="1:5" ht="13.5" customHeight="1" x14ac:dyDescent="0.2">
      <c r="A25" s="42" t="s">
        <v>189</v>
      </c>
      <c r="B25" s="46"/>
      <c r="C25" s="46"/>
    </row>
    <row r="26" spans="1:5" ht="13.5" customHeight="1" x14ac:dyDescent="0.2">
      <c r="A26" s="46" t="s">
        <v>703</v>
      </c>
      <c r="B26" s="46">
        <v>17</v>
      </c>
      <c r="C26" s="46"/>
    </row>
    <row r="27" spans="1:5" ht="13.5" customHeight="1" x14ac:dyDescent="0.2">
      <c r="A27" s="46" t="s">
        <v>704</v>
      </c>
      <c r="B27" s="46">
        <v>18</v>
      </c>
      <c r="C27" s="46"/>
    </row>
    <row r="28" spans="1:5" ht="13.5" customHeight="1" x14ac:dyDescent="0.2">
      <c r="A28" s="46" t="s">
        <v>709</v>
      </c>
      <c r="B28" s="46">
        <v>18</v>
      </c>
      <c r="C28" s="46"/>
    </row>
    <row r="29" spans="1:5" ht="13.5" customHeight="1" x14ac:dyDescent="0.2">
      <c r="A29" s="46" t="s">
        <v>705</v>
      </c>
      <c r="B29" s="46">
        <v>19</v>
      </c>
      <c r="C29" s="46"/>
      <c r="D29" s="46"/>
      <c r="E29" s="46"/>
    </row>
    <row r="30" spans="1:5" ht="13.5" customHeight="1" x14ac:dyDescent="0.2">
      <c r="A30" s="46" t="s">
        <v>706</v>
      </c>
      <c r="B30" s="46">
        <v>19</v>
      </c>
      <c r="C30" s="46"/>
      <c r="D30" s="46"/>
      <c r="E30" s="46"/>
    </row>
    <row r="31" spans="1:5" ht="13.5" customHeight="1" x14ac:dyDescent="0.2">
      <c r="A31" s="46" t="s">
        <v>707</v>
      </c>
      <c r="B31" s="46">
        <v>20</v>
      </c>
      <c r="C31" s="46"/>
      <c r="D31" s="46"/>
      <c r="E31" s="46"/>
    </row>
    <row r="32" spans="1:5" ht="13.5" customHeight="1" x14ac:dyDescent="0.2">
      <c r="B32" s="46"/>
      <c r="C32" s="46"/>
      <c r="D32" s="46"/>
      <c r="E32" s="46"/>
    </row>
    <row r="33" spans="1:5" ht="13.5" customHeight="1" x14ac:dyDescent="0.2">
      <c r="A33" s="42" t="s">
        <v>56</v>
      </c>
      <c r="C33" s="46"/>
      <c r="D33" s="46"/>
      <c r="E33" s="46"/>
    </row>
    <row r="34" spans="1:5" ht="13.5" customHeight="1" x14ac:dyDescent="0.2">
      <c r="A34" s="46" t="s">
        <v>55</v>
      </c>
      <c r="B34" s="46">
        <v>22</v>
      </c>
      <c r="C34" s="46"/>
      <c r="D34" s="46"/>
      <c r="E34" s="46"/>
    </row>
    <row r="35" spans="1:5" s="1090" customFormat="1" ht="13.5" customHeight="1" x14ac:dyDescent="0.2">
      <c r="A35" s="46" t="s">
        <v>871</v>
      </c>
      <c r="B35" s="46">
        <v>23</v>
      </c>
      <c r="C35" s="46"/>
      <c r="D35" s="46"/>
      <c r="E35" s="46"/>
    </row>
    <row r="36" spans="1:5" ht="13.5" customHeight="1" x14ac:dyDescent="0.2">
      <c r="A36" s="46" t="s">
        <v>54</v>
      </c>
      <c r="B36" s="46">
        <v>24</v>
      </c>
      <c r="C36" s="46"/>
      <c r="D36" s="46"/>
      <c r="E36" s="46"/>
    </row>
    <row r="37" spans="1:5" ht="13.5" customHeight="1" x14ac:dyDescent="0.2">
      <c r="B37" s="46"/>
      <c r="C37" s="46"/>
      <c r="D37" s="46"/>
      <c r="E37" s="46"/>
    </row>
    <row r="38" spans="1:5" ht="13.5" customHeight="1" x14ac:dyDescent="0.2">
      <c r="A38" s="42" t="s">
        <v>188</v>
      </c>
      <c r="B38" s="46"/>
      <c r="C38" s="46"/>
      <c r="D38" s="46"/>
      <c r="E38" s="46"/>
    </row>
    <row r="39" spans="1:5" ht="14.1" customHeight="1" x14ac:dyDescent="0.2">
      <c r="A39" s="46" t="s">
        <v>53</v>
      </c>
      <c r="B39" s="46">
        <v>26</v>
      </c>
      <c r="C39" s="46"/>
      <c r="D39" s="46"/>
      <c r="E39" s="46"/>
    </row>
    <row r="40" spans="1:5" ht="14.1" customHeight="1" x14ac:dyDescent="0.2">
      <c r="A40" s="46"/>
      <c r="B40" s="46"/>
      <c r="C40" s="46"/>
      <c r="D40" s="46"/>
      <c r="E40" s="46"/>
    </row>
    <row r="41" spans="1:5" ht="14.1" customHeight="1" x14ac:dyDescent="0.2">
      <c r="A41" s="42" t="s">
        <v>852</v>
      </c>
      <c r="B41" s="46"/>
      <c r="C41" s="46"/>
      <c r="D41" s="46"/>
      <c r="E41" s="46"/>
    </row>
    <row r="42" spans="1:5" ht="14.1" customHeight="1" x14ac:dyDescent="0.2">
      <c r="A42" s="46" t="s">
        <v>853</v>
      </c>
      <c r="B42" s="46">
        <v>28</v>
      </c>
      <c r="C42" s="46"/>
      <c r="D42" s="46"/>
      <c r="E42" s="46"/>
    </row>
    <row r="43" spans="1:5" ht="14.1" customHeight="1" x14ac:dyDescent="0.2">
      <c r="A43" s="46" t="s">
        <v>52</v>
      </c>
      <c r="B43" s="46">
        <v>28</v>
      </c>
    </row>
    <row r="44" spans="1:5" ht="12.75" x14ac:dyDescent="0.2">
      <c r="A44" s="46" t="s">
        <v>856</v>
      </c>
      <c r="B44" s="46">
        <v>29</v>
      </c>
    </row>
    <row r="45" spans="1:5" ht="12.75" x14ac:dyDescent="0.2">
      <c r="A45" s="46" t="s">
        <v>855</v>
      </c>
      <c r="B45" s="46">
        <v>29</v>
      </c>
    </row>
    <row r="46" spans="1:5" ht="12.75" x14ac:dyDescent="0.2">
      <c r="A46" s="46" t="s">
        <v>51</v>
      </c>
      <c r="B46" s="46">
        <v>30</v>
      </c>
    </row>
    <row r="47" spans="1:5" ht="12.75" x14ac:dyDescent="0.2">
      <c r="A47" s="46" t="s">
        <v>50</v>
      </c>
      <c r="B47" s="46">
        <v>31</v>
      </c>
    </row>
    <row r="48" spans="1:5" ht="12.75" x14ac:dyDescent="0.2">
      <c r="A48" s="46" t="s">
        <v>49</v>
      </c>
      <c r="B48" s="46">
        <v>32</v>
      </c>
    </row>
    <row r="50" spans="1:2" ht="12.75" x14ac:dyDescent="0.2">
      <c r="A50" s="42" t="s">
        <v>81</v>
      </c>
      <c r="B50" s="46"/>
    </row>
    <row r="51" spans="1:2" ht="12.75" x14ac:dyDescent="0.2">
      <c r="A51" s="46" t="s">
        <v>79</v>
      </c>
      <c r="B51" s="46">
        <v>34</v>
      </c>
    </row>
    <row r="52" spans="1:2" ht="12.75" x14ac:dyDescent="0.2">
      <c r="A52" s="826"/>
      <c r="B52" s="46"/>
    </row>
    <row r="53" spans="1:2" ht="12.75" x14ac:dyDescent="0.2">
      <c r="A53" s="42" t="s">
        <v>77</v>
      </c>
      <c r="B53" s="46"/>
    </row>
    <row r="54" spans="1:2" ht="12.75" x14ac:dyDescent="0.2">
      <c r="A54" s="46" t="s">
        <v>75</v>
      </c>
      <c r="B54" s="46">
        <v>36</v>
      </c>
    </row>
    <row r="55" spans="1:2" ht="12.75" x14ac:dyDescent="0.2">
      <c r="A55" s="46" t="s">
        <v>74</v>
      </c>
      <c r="B55" s="46">
        <v>49</v>
      </c>
    </row>
    <row r="56" spans="1:2" ht="12.75" x14ac:dyDescent="0.2">
      <c r="A56" s="46" t="s">
        <v>854</v>
      </c>
      <c r="B56" s="46">
        <v>50</v>
      </c>
    </row>
    <row r="57" spans="1:2" ht="12.75" x14ac:dyDescent="0.2">
      <c r="A57" s="46" t="s">
        <v>72</v>
      </c>
      <c r="B57" s="46">
        <v>51</v>
      </c>
    </row>
    <row r="58" spans="1:2" ht="12.75" x14ac:dyDescent="0.2">
      <c r="A58" s="46" t="s">
        <v>70</v>
      </c>
      <c r="B58" s="46">
        <v>52</v>
      </c>
    </row>
    <row r="59" spans="1:2" ht="12.75" x14ac:dyDescent="0.2">
      <c r="A59" s="46" t="s">
        <v>69</v>
      </c>
      <c r="B59" s="46">
        <v>64</v>
      </c>
    </row>
    <row r="60" spans="1:2" ht="12.75" x14ac:dyDescent="0.2">
      <c r="A60" s="46" t="s">
        <v>67</v>
      </c>
      <c r="B60" s="46">
        <v>65</v>
      </c>
    </row>
    <row r="61" spans="1:2" ht="12.75" x14ac:dyDescent="0.2">
      <c r="B61" s="46"/>
    </row>
    <row r="62" spans="1:2" ht="12.75" x14ac:dyDescent="0.2">
      <c r="A62" s="42" t="s">
        <v>64</v>
      </c>
      <c r="B62" s="46"/>
    </row>
    <row r="63" spans="1:2" ht="12.75" x14ac:dyDescent="0.2">
      <c r="A63" s="46" t="s">
        <v>1624</v>
      </c>
      <c r="B63" s="46">
        <v>71</v>
      </c>
    </row>
    <row r="64" spans="1:2" ht="12.75" x14ac:dyDescent="0.2">
      <c r="A64" s="46" t="s">
        <v>61</v>
      </c>
      <c r="B64" s="46">
        <v>72</v>
      </c>
    </row>
    <row r="65" spans="1:2" ht="12.75" x14ac:dyDescent="0.2">
      <c r="A65" s="46" t="s">
        <v>59</v>
      </c>
      <c r="B65" s="46">
        <v>72</v>
      </c>
    </row>
    <row r="66" spans="1:2" ht="12.75" x14ac:dyDescent="0.2">
      <c r="A66" s="46"/>
      <c r="B66" s="46"/>
    </row>
    <row r="67" spans="1:2" ht="12.75" x14ac:dyDescent="0.2">
      <c r="A67" s="46" t="s">
        <v>58</v>
      </c>
      <c r="B67" s="46">
        <v>75</v>
      </c>
    </row>
  </sheetData>
  <printOptions horizontalCentered="1"/>
  <pageMargins left="0.7" right="0.7" top="0.75" bottom="0.75" header="0.3" footer="0.3"/>
  <pageSetup paperSize="9" scale="75" firstPageNumber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41FED-E1BE-434C-8D9C-B00E764DDD1C}">
  <sheetPr codeName="Sheet20">
    <tabColor theme="5"/>
  </sheetPr>
  <dimension ref="F3:G3"/>
  <sheetViews>
    <sheetView view="pageBreakPreview" topLeftCell="A31" zoomScale="80" zoomScaleNormal="100" zoomScaleSheetLayoutView="80" zoomScalePageLayoutView="80" workbookViewId="0">
      <selection activeCell="O27" sqref="O27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7" ht="35.25" x14ac:dyDescent="0.5">
      <c r="F3" s="48"/>
      <c r="G3" s="4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7A66-70F1-443A-ABE2-0D75FFFADD2F}">
  <sheetPr codeName="Sheet21"/>
  <dimension ref="A1:L68"/>
  <sheetViews>
    <sheetView view="pageBreakPreview" topLeftCell="A49" zoomScale="60" zoomScaleNormal="100" workbookViewId="0">
      <selection activeCell="B51" sqref="B51:H57"/>
    </sheetView>
  </sheetViews>
  <sheetFormatPr defaultColWidth="9.140625" defaultRowHeight="12.75" x14ac:dyDescent="0.2"/>
  <cols>
    <col min="1" max="1" width="23.140625" style="880" customWidth="1"/>
    <col min="2" max="8" width="5.85546875" style="880" customWidth="1"/>
    <col min="9" max="12" width="5.140625" style="880" customWidth="1"/>
    <col min="13" max="16384" width="9.140625" style="880"/>
  </cols>
  <sheetData>
    <row r="1" spans="1:12" ht="12.75" customHeight="1" x14ac:dyDescent="0.2">
      <c r="A1" s="2614" t="s">
        <v>1588</v>
      </c>
      <c r="B1" s="2614" t="s">
        <v>85</v>
      </c>
      <c r="C1" s="2614" t="s">
        <v>85</v>
      </c>
      <c r="D1" s="2614" t="s">
        <v>85</v>
      </c>
      <c r="E1" s="1477"/>
      <c r="F1" s="1477"/>
      <c r="G1" s="1477"/>
      <c r="H1" s="1495"/>
      <c r="I1" s="2639" t="s">
        <v>1059</v>
      </c>
      <c r="J1" s="2640" t="s">
        <v>85</v>
      </c>
      <c r="K1" s="2617" t="s">
        <v>1122</v>
      </c>
      <c r="L1" s="2640" t="s">
        <v>85</v>
      </c>
    </row>
    <row r="2" spans="1:12" ht="12.75" customHeight="1" x14ac:dyDescent="0.2">
      <c r="A2" s="2246"/>
      <c r="B2" s="2246"/>
      <c r="C2" s="2246"/>
      <c r="D2" s="2246"/>
      <c r="E2" s="1477"/>
      <c r="F2" s="1477"/>
      <c r="G2" s="1477"/>
      <c r="H2" s="1495"/>
      <c r="I2" s="2351"/>
      <c r="J2" s="2352"/>
      <c r="K2" s="2250"/>
      <c r="L2" s="2352"/>
    </row>
    <row r="3" spans="1:12" ht="10.5" customHeight="1" thickBot="1" x14ac:dyDescent="0.25">
      <c r="A3" s="2050" t="s">
        <v>994</v>
      </c>
      <c r="B3" s="2049" t="s">
        <v>1465</v>
      </c>
      <c r="C3" s="2049" t="s">
        <v>1034</v>
      </c>
      <c r="D3" s="2049" t="s">
        <v>1033</v>
      </c>
      <c r="E3" s="2049" t="s">
        <v>1032</v>
      </c>
      <c r="F3" s="2049" t="s">
        <v>1041</v>
      </c>
      <c r="G3" s="2049" t="s">
        <v>1040</v>
      </c>
      <c r="H3" s="1492" t="s">
        <v>1039</v>
      </c>
      <c r="I3" s="2048" t="s">
        <v>1464</v>
      </c>
      <c r="J3" s="2047" t="s">
        <v>1463</v>
      </c>
      <c r="K3" s="1541" t="s">
        <v>1464</v>
      </c>
      <c r="L3" s="2047" t="s">
        <v>1463</v>
      </c>
    </row>
    <row r="4" spans="1:12" ht="10.5" customHeight="1" x14ac:dyDescent="0.2">
      <c r="A4" s="1491" t="s">
        <v>1058</v>
      </c>
      <c r="B4" s="1543">
        <v>212</v>
      </c>
      <c r="C4" s="1543">
        <v>207</v>
      </c>
      <c r="D4" s="1543">
        <v>214</v>
      </c>
      <c r="E4" s="1543">
        <v>231</v>
      </c>
      <c r="F4" s="1543">
        <v>231</v>
      </c>
      <c r="G4" s="1543">
        <v>232</v>
      </c>
      <c r="H4" s="1542">
        <v>229</v>
      </c>
      <c r="I4" s="2420" t="s">
        <v>1472</v>
      </c>
      <c r="J4" s="2421" t="s">
        <v>1475</v>
      </c>
      <c r="K4" s="2420" t="s">
        <v>1173</v>
      </c>
      <c r="L4" s="2421" t="s">
        <v>1474</v>
      </c>
    </row>
    <row r="5" spans="1:12" ht="10.5" customHeight="1" x14ac:dyDescent="0.2">
      <c r="A5" s="1483" t="s">
        <v>1057</v>
      </c>
      <c r="B5" s="1530">
        <v>108</v>
      </c>
      <c r="C5" s="1530">
        <v>128</v>
      </c>
      <c r="D5" s="1530">
        <v>104</v>
      </c>
      <c r="E5" s="1530">
        <v>108</v>
      </c>
      <c r="F5" s="1530">
        <v>92</v>
      </c>
      <c r="G5" s="1530">
        <v>156</v>
      </c>
      <c r="H5" s="1529">
        <v>117</v>
      </c>
      <c r="I5" s="2442" t="s">
        <v>1493</v>
      </c>
      <c r="J5" s="2443" t="s">
        <v>1499</v>
      </c>
      <c r="K5" s="2444" t="s">
        <v>1477</v>
      </c>
      <c r="L5" s="2443" t="s">
        <v>1478</v>
      </c>
    </row>
    <row r="6" spans="1:12" ht="10.5" customHeight="1" x14ac:dyDescent="0.2">
      <c r="A6" s="1483" t="s">
        <v>1056</v>
      </c>
      <c r="B6" s="1530">
        <v>81</v>
      </c>
      <c r="C6" s="1530">
        <v>57</v>
      </c>
      <c r="D6" s="1530">
        <v>77</v>
      </c>
      <c r="E6" s="1530">
        <v>27</v>
      </c>
      <c r="F6" s="1530">
        <v>112</v>
      </c>
      <c r="G6" s="1530">
        <v>110</v>
      </c>
      <c r="H6" s="1529">
        <v>162</v>
      </c>
      <c r="I6" s="2442" t="s">
        <v>1498</v>
      </c>
      <c r="J6" s="2443" t="s">
        <v>1497</v>
      </c>
      <c r="K6" s="2444" t="s">
        <v>1498</v>
      </c>
      <c r="L6" s="2443" t="s">
        <v>1497</v>
      </c>
    </row>
    <row r="7" spans="1:12" ht="10.5" customHeight="1" x14ac:dyDescent="0.2">
      <c r="A7" s="1483" t="s">
        <v>1055</v>
      </c>
      <c r="B7" s="1530" t="s">
        <v>322</v>
      </c>
      <c r="C7" s="1530">
        <v>1</v>
      </c>
      <c r="D7" s="1530" t="s">
        <v>322</v>
      </c>
      <c r="E7" s="1530" t="s">
        <v>322</v>
      </c>
      <c r="F7" s="1530" t="s">
        <v>322</v>
      </c>
      <c r="G7" s="1530" t="s">
        <v>322</v>
      </c>
      <c r="H7" s="1529" t="s">
        <v>322</v>
      </c>
      <c r="I7" s="2442"/>
      <c r="J7" s="2443"/>
      <c r="K7" s="2444"/>
      <c r="L7" s="2445"/>
    </row>
    <row r="8" spans="1:12" ht="10.5" customHeight="1" x14ac:dyDescent="0.2">
      <c r="A8" s="1460" t="s">
        <v>1054</v>
      </c>
      <c r="B8" s="1514">
        <v>401</v>
      </c>
      <c r="C8" s="1514">
        <v>393</v>
      </c>
      <c r="D8" s="1514">
        <v>395</v>
      </c>
      <c r="E8" s="1514">
        <v>366</v>
      </c>
      <c r="F8" s="1514">
        <v>435</v>
      </c>
      <c r="G8" s="1514">
        <v>498</v>
      </c>
      <c r="H8" s="1534">
        <v>508</v>
      </c>
      <c r="I8" s="2446" t="s">
        <v>1472</v>
      </c>
      <c r="J8" s="2447" t="s">
        <v>1475</v>
      </c>
      <c r="K8" s="2448" t="s">
        <v>1173</v>
      </c>
      <c r="L8" s="2447" t="s">
        <v>1474</v>
      </c>
    </row>
    <row r="9" spans="1:12" ht="10.5" customHeight="1" x14ac:dyDescent="0.2">
      <c r="A9" s="1460" t="s">
        <v>1053</v>
      </c>
      <c r="B9" s="1514">
        <v>-203</v>
      </c>
      <c r="C9" s="1514">
        <v>-228</v>
      </c>
      <c r="D9" s="1514">
        <v>-301</v>
      </c>
      <c r="E9" s="1514">
        <v>-225</v>
      </c>
      <c r="F9" s="1514">
        <v>-216</v>
      </c>
      <c r="G9" s="1514">
        <v>-209</v>
      </c>
      <c r="H9" s="1534">
        <v>-297</v>
      </c>
      <c r="I9" s="2446" t="s">
        <v>1153</v>
      </c>
      <c r="J9" s="2447" t="s">
        <v>1157</v>
      </c>
      <c r="K9" s="2448" t="s">
        <v>1153</v>
      </c>
      <c r="L9" s="2447" t="s">
        <v>1157</v>
      </c>
    </row>
    <row r="10" spans="1:12" ht="10.5" customHeight="1" x14ac:dyDescent="0.2">
      <c r="A10" s="1460" t="s">
        <v>1052</v>
      </c>
      <c r="B10" s="1514">
        <v>198</v>
      </c>
      <c r="C10" s="1514">
        <v>165</v>
      </c>
      <c r="D10" s="1514">
        <v>94</v>
      </c>
      <c r="E10" s="1514">
        <v>141</v>
      </c>
      <c r="F10" s="1514">
        <v>219</v>
      </c>
      <c r="G10" s="1514">
        <v>289</v>
      </c>
      <c r="H10" s="1534">
        <v>211</v>
      </c>
      <c r="I10" s="2446" t="s">
        <v>1478</v>
      </c>
      <c r="J10" s="2447" t="s">
        <v>1172</v>
      </c>
      <c r="K10" s="2448" t="s">
        <v>1485</v>
      </c>
      <c r="L10" s="2447" t="s">
        <v>1475</v>
      </c>
    </row>
    <row r="11" spans="1:12" ht="10.5" customHeight="1" x14ac:dyDescent="0.2">
      <c r="A11" s="1483" t="s">
        <v>1051</v>
      </c>
      <c r="B11" s="1530">
        <v>-238</v>
      </c>
      <c r="C11" s="1530">
        <v>-12</v>
      </c>
      <c r="D11" s="1530">
        <v>44</v>
      </c>
      <c r="E11" s="1530">
        <v>13</v>
      </c>
      <c r="F11" s="1530">
        <v>-5</v>
      </c>
      <c r="G11" s="1530">
        <v>-65</v>
      </c>
      <c r="H11" s="1529">
        <v>-35</v>
      </c>
      <c r="I11" s="2442"/>
      <c r="J11" s="2443"/>
      <c r="K11" s="2444"/>
      <c r="L11" s="2443"/>
    </row>
    <row r="12" spans="1:12" ht="10.5" customHeight="1" x14ac:dyDescent="0.2">
      <c r="A12" s="1460" t="s">
        <v>1050</v>
      </c>
      <c r="B12" s="1514">
        <v>-40</v>
      </c>
      <c r="C12" s="1514">
        <v>153</v>
      </c>
      <c r="D12" s="1514">
        <v>138</v>
      </c>
      <c r="E12" s="1514">
        <v>154</v>
      </c>
      <c r="F12" s="1514">
        <v>214</v>
      </c>
      <c r="G12" s="1514">
        <v>224</v>
      </c>
      <c r="H12" s="1534">
        <v>176</v>
      </c>
      <c r="I12" s="2446"/>
      <c r="J12" s="2447"/>
      <c r="K12" s="2448"/>
      <c r="L12" s="2447"/>
    </row>
    <row r="13" spans="1:12" ht="10.5" customHeight="1" x14ac:dyDescent="0.2">
      <c r="A13" s="1474"/>
      <c r="B13" s="1474"/>
      <c r="C13" s="1533"/>
      <c r="D13" s="1533"/>
      <c r="E13" s="1533"/>
      <c r="F13" s="1533"/>
      <c r="G13" s="1533"/>
      <c r="H13" s="1532"/>
      <c r="I13" s="2449"/>
      <c r="J13" s="2450"/>
      <c r="K13" s="2451"/>
      <c r="L13" s="2450"/>
    </row>
    <row r="14" spans="1:12" ht="10.5" customHeight="1" x14ac:dyDescent="0.2">
      <c r="A14" s="1483" t="s">
        <v>1049</v>
      </c>
      <c r="B14" s="1530">
        <v>51</v>
      </c>
      <c r="C14" s="1530">
        <v>58</v>
      </c>
      <c r="D14" s="1530">
        <v>76</v>
      </c>
      <c r="E14" s="1530">
        <v>61</v>
      </c>
      <c r="F14" s="1530">
        <v>50</v>
      </c>
      <c r="G14" s="1530">
        <v>42</v>
      </c>
      <c r="H14" s="1529">
        <v>58</v>
      </c>
      <c r="I14" s="2442"/>
      <c r="J14" s="2443"/>
      <c r="K14" s="2444"/>
      <c r="L14" s="2443"/>
    </row>
    <row r="15" spans="1:12" ht="10.5" customHeight="1" x14ac:dyDescent="0.2">
      <c r="A15" s="1483" t="s">
        <v>1125</v>
      </c>
      <c r="B15" s="1530">
        <v>-1.5</v>
      </c>
      <c r="C15" s="1530">
        <v>5.7</v>
      </c>
      <c r="D15" s="1530">
        <v>5.2</v>
      </c>
      <c r="E15" s="1530">
        <v>5.9</v>
      </c>
      <c r="F15" s="1530">
        <v>8.5</v>
      </c>
      <c r="G15" s="1530">
        <v>8.6999999999999993</v>
      </c>
      <c r="H15" s="1529">
        <v>6.9</v>
      </c>
      <c r="I15" s="2442"/>
      <c r="J15" s="2443"/>
      <c r="K15" s="2452"/>
      <c r="L15" s="2453"/>
    </row>
    <row r="16" spans="1:12" ht="10.5" customHeight="1" x14ac:dyDescent="0.2">
      <c r="A16" s="1483" t="s">
        <v>1124</v>
      </c>
      <c r="B16" s="1530">
        <v>7852</v>
      </c>
      <c r="C16" s="1530">
        <v>8082</v>
      </c>
      <c r="D16" s="1530">
        <v>8309</v>
      </c>
      <c r="E16" s="1530">
        <v>7938</v>
      </c>
      <c r="F16" s="1530">
        <v>7462</v>
      </c>
      <c r="G16" s="1530">
        <v>7741</v>
      </c>
      <c r="H16" s="1529">
        <v>7669</v>
      </c>
      <c r="I16" s="2442" t="s">
        <v>1176</v>
      </c>
      <c r="J16" s="2443" t="s">
        <v>1461</v>
      </c>
      <c r="K16" s="2444" t="s">
        <v>1163</v>
      </c>
      <c r="L16" s="2443" t="s">
        <v>1163</v>
      </c>
    </row>
    <row r="17" spans="1:12" ht="10.5" customHeight="1" x14ac:dyDescent="0.2">
      <c r="A17" s="1531" t="s">
        <v>1044</v>
      </c>
      <c r="B17" s="1530">
        <v>47454</v>
      </c>
      <c r="C17" s="1530">
        <v>48117</v>
      </c>
      <c r="D17" s="1530">
        <v>49803</v>
      </c>
      <c r="E17" s="1530">
        <v>48246</v>
      </c>
      <c r="F17" s="1530">
        <v>37284</v>
      </c>
      <c r="G17" s="1530">
        <v>39196</v>
      </c>
      <c r="H17" s="1529">
        <v>38529</v>
      </c>
      <c r="I17" s="2442" t="s">
        <v>1174</v>
      </c>
      <c r="J17" s="2443" t="s">
        <v>1484</v>
      </c>
      <c r="K17" s="2444" t="s">
        <v>1163</v>
      </c>
      <c r="L17" s="2443" t="s">
        <v>1163</v>
      </c>
    </row>
    <row r="18" spans="1:12" ht="10.5" customHeight="1" thickBot="1" x14ac:dyDescent="0.25">
      <c r="A18" s="1483" t="s">
        <v>1043</v>
      </c>
      <c r="B18" s="1530">
        <v>1893</v>
      </c>
      <c r="C18" s="1530">
        <v>1919</v>
      </c>
      <c r="D18" s="1530">
        <v>1963</v>
      </c>
      <c r="E18" s="1530">
        <v>1972</v>
      </c>
      <c r="F18" s="1530">
        <v>2000</v>
      </c>
      <c r="G18" s="1530">
        <v>1940</v>
      </c>
      <c r="H18" s="1529">
        <v>1957</v>
      </c>
      <c r="I18" s="2454" t="s">
        <v>1174</v>
      </c>
      <c r="J18" s="2455" t="s">
        <v>1171</v>
      </c>
      <c r="K18" s="2456" t="s">
        <v>1163</v>
      </c>
      <c r="L18" s="2457" t="s">
        <v>1163</v>
      </c>
    </row>
    <row r="19" spans="1:12" ht="5.25" customHeight="1" thickBot="1" x14ac:dyDescent="0.25">
      <c r="A19" s="1483"/>
      <c r="B19" s="1483"/>
      <c r="C19" s="1482"/>
      <c r="D19" s="1482"/>
      <c r="E19" s="1482"/>
      <c r="F19" s="1482"/>
      <c r="G19" s="1482"/>
      <c r="H19" s="1482"/>
      <c r="I19" s="1578"/>
      <c r="J19" s="1578"/>
      <c r="K19" s="1577"/>
      <c r="L19" s="1577"/>
    </row>
    <row r="20" spans="1:12" ht="15" customHeight="1" x14ac:dyDescent="0.2">
      <c r="A20" s="1477" t="s">
        <v>1182</v>
      </c>
      <c r="B20" s="1477"/>
      <c r="C20" s="1477"/>
      <c r="D20" s="1477"/>
      <c r="E20" s="1477"/>
      <c r="F20" s="1477"/>
      <c r="G20" s="1477"/>
      <c r="H20" s="1495"/>
      <c r="I20" s="2639" t="s">
        <v>1059</v>
      </c>
      <c r="J20" s="2640" t="s">
        <v>85</v>
      </c>
      <c r="K20" s="2641"/>
      <c r="L20" s="2614" t="s">
        <v>85</v>
      </c>
    </row>
    <row r="21" spans="1:12" ht="15" customHeight="1" x14ac:dyDescent="0.2">
      <c r="A21" s="1477"/>
      <c r="B21" s="1477"/>
      <c r="C21" s="1477"/>
      <c r="D21" s="1477"/>
      <c r="E21" s="1477"/>
      <c r="F21" s="1477"/>
      <c r="G21" s="1477"/>
      <c r="H21" s="1495"/>
      <c r="I21" s="2351"/>
      <c r="J21" s="2352"/>
      <c r="K21" s="2250"/>
      <c r="L21" s="2246"/>
    </row>
    <row r="22" spans="1:12" ht="10.5" customHeight="1" thickBot="1" x14ac:dyDescent="0.25">
      <c r="A22" s="2050" t="s">
        <v>1027</v>
      </c>
      <c r="B22" s="2049" t="s">
        <v>1465</v>
      </c>
      <c r="C22" s="2049" t="s">
        <v>1034</v>
      </c>
      <c r="D22" s="2049" t="s">
        <v>1033</v>
      </c>
      <c r="E22" s="2049" t="s">
        <v>1032</v>
      </c>
      <c r="F22" s="2049" t="s">
        <v>1041</v>
      </c>
      <c r="G22" s="2049" t="s">
        <v>1040</v>
      </c>
      <c r="H22" s="1492" t="s">
        <v>1039</v>
      </c>
      <c r="I22" s="2048" t="s">
        <v>1464</v>
      </c>
      <c r="J22" s="2047" t="s">
        <v>1463</v>
      </c>
      <c r="K22" s="1573"/>
      <c r="L22" s="1466"/>
    </row>
    <row r="23" spans="1:12" ht="10.5" customHeight="1" x14ac:dyDescent="0.2">
      <c r="A23" s="1572" t="s">
        <v>1181</v>
      </c>
      <c r="B23" s="1571">
        <v>82.1</v>
      </c>
      <c r="C23" s="1571">
        <v>77.099999999999994</v>
      </c>
      <c r="D23" s="1571">
        <v>79</v>
      </c>
      <c r="E23" s="1571">
        <v>69.2</v>
      </c>
      <c r="F23" s="1571">
        <v>77</v>
      </c>
      <c r="G23" s="1571">
        <v>76.099999999999994</v>
      </c>
      <c r="H23" s="2393">
        <v>74.599999999999994</v>
      </c>
      <c r="I23" s="1490" t="s">
        <v>1175</v>
      </c>
      <c r="J23" s="1489" t="s">
        <v>1468</v>
      </c>
      <c r="K23" s="1563"/>
      <c r="L23" s="1576"/>
    </row>
    <row r="24" spans="1:12" ht="10.5" customHeight="1" thickBot="1" x14ac:dyDescent="0.25">
      <c r="A24" s="1570" t="s">
        <v>1180</v>
      </c>
      <c r="B24" s="1569">
        <v>42.3</v>
      </c>
      <c r="C24" s="1569">
        <v>46.8</v>
      </c>
      <c r="D24" s="1569">
        <v>50.6</v>
      </c>
      <c r="E24" s="1569">
        <v>42.2</v>
      </c>
      <c r="F24" s="1569">
        <v>51.8</v>
      </c>
      <c r="G24" s="1569">
        <v>48.7</v>
      </c>
      <c r="H24" s="2394">
        <v>52.6</v>
      </c>
      <c r="I24" s="2056" t="s">
        <v>1172</v>
      </c>
      <c r="J24" s="2042" t="s">
        <v>1496</v>
      </c>
      <c r="K24" s="1563"/>
      <c r="L24" s="1576"/>
    </row>
    <row r="25" spans="1:12" ht="10.5" customHeight="1" thickBot="1" x14ac:dyDescent="0.25">
      <c r="A25" s="1574"/>
      <c r="B25" s="1574"/>
      <c r="C25" s="1574"/>
      <c r="D25" s="1574"/>
      <c r="E25" s="1574"/>
      <c r="F25" s="1574"/>
      <c r="G25" s="1574"/>
      <c r="H25" s="1574"/>
      <c r="I25" s="1575"/>
      <c r="J25" s="1575"/>
      <c r="K25" s="1574"/>
      <c r="L25" s="1574"/>
    </row>
    <row r="26" spans="1:12" ht="15" customHeight="1" x14ac:dyDescent="0.2">
      <c r="A26" s="2614" t="s">
        <v>1179</v>
      </c>
      <c r="B26" s="2614" t="s">
        <v>85</v>
      </c>
      <c r="C26" s="2614" t="s">
        <v>85</v>
      </c>
      <c r="D26" s="1477"/>
      <c r="E26" s="1477"/>
      <c r="F26" s="1477"/>
      <c r="G26" s="1477"/>
      <c r="H26" s="1495"/>
      <c r="I26" s="2639" t="s">
        <v>1059</v>
      </c>
      <c r="J26" s="2640" t="s">
        <v>85</v>
      </c>
      <c r="K26" s="2641"/>
      <c r="L26" s="2614" t="s">
        <v>85</v>
      </c>
    </row>
    <row r="27" spans="1:12" ht="15" customHeight="1" x14ac:dyDescent="0.2">
      <c r="A27" s="2246"/>
      <c r="B27" s="2246"/>
      <c r="C27" s="2246"/>
      <c r="D27" s="1477"/>
      <c r="E27" s="1477"/>
      <c r="F27" s="1477"/>
      <c r="G27" s="1477"/>
      <c r="H27" s="1495"/>
      <c r="I27" s="2351"/>
      <c r="J27" s="2352"/>
      <c r="K27" s="2250"/>
      <c r="L27" s="2246"/>
    </row>
    <row r="28" spans="1:12" ht="10.5" customHeight="1" thickBot="1" x14ac:dyDescent="0.25">
      <c r="A28" s="2050" t="s">
        <v>994</v>
      </c>
      <c r="B28" s="2049" t="s">
        <v>1465</v>
      </c>
      <c r="C28" s="2049" t="s">
        <v>1034</v>
      </c>
      <c r="D28" s="2049" t="s">
        <v>1033</v>
      </c>
      <c r="E28" s="2049" t="s">
        <v>1032</v>
      </c>
      <c r="F28" s="2049" t="s">
        <v>1041</v>
      </c>
      <c r="G28" s="2049" t="s">
        <v>1040</v>
      </c>
      <c r="H28" s="1492" t="s">
        <v>1039</v>
      </c>
      <c r="I28" s="2048" t="s">
        <v>1464</v>
      </c>
      <c r="J28" s="2047" t="s">
        <v>1463</v>
      </c>
      <c r="K28" s="2055"/>
      <c r="L28" s="1466"/>
    </row>
    <row r="29" spans="1:12" ht="10.5" customHeight="1" x14ac:dyDescent="0.2">
      <c r="A29" s="1572" t="s">
        <v>1168</v>
      </c>
      <c r="B29" s="1543">
        <v>33</v>
      </c>
      <c r="C29" s="1543">
        <v>33</v>
      </c>
      <c r="D29" s="1543">
        <v>34</v>
      </c>
      <c r="E29" s="1543">
        <v>36</v>
      </c>
      <c r="F29" s="1543">
        <v>35</v>
      </c>
      <c r="G29" s="1543">
        <v>40</v>
      </c>
      <c r="H29" s="1542">
        <v>36</v>
      </c>
      <c r="I29" s="2420" t="s">
        <v>1163</v>
      </c>
      <c r="J29" s="2421" t="s">
        <v>1157</v>
      </c>
      <c r="K29" s="2055"/>
      <c r="L29" s="1461"/>
    </row>
    <row r="30" spans="1:12" ht="10.5" customHeight="1" x14ac:dyDescent="0.2">
      <c r="A30" s="1570" t="s">
        <v>1166</v>
      </c>
      <c r="B30" s="1530">
        <v>30</v>
      </c>
      <c r="C30" s="1530">
        <v>28</v>
      </c>
      <c r="D30" s="1530">
        <v>30</v>
      </c>
      <c r="E30" s="1530">
        <v>30</v>
      </c>
      <c r="F30" s="1530">
        <v>30</v>
      </c>
      <c r="G30" s="1530">
        <v>28</v>
      </c>
      <c r="H30" s="1529">
        <v>29</v>
      </c>
      <c r="I30" s="2442" t="s">
        <v>1468</v>
      </c>
      <c r="J30" s="2443" t="s">
        <v>1163</v>
      </c>
      <c r="K30" s="2055"/>
      <c r="L30" s="1461"/>
    </row>
    <row r="31" spans="1:12" ht="10.5" customHeight="1" x14ac:dyDescent="0.2">
      <c r="A31" s="1570" t="s">
        <v>1164</v>
      </c>
      <c r="B31" s="1530">
        <v>82</v>
      </c>
      <c r="C31" s="1530">
        <v>80</v>
      </c>
      <c r="D31" s="1530">
        <v>82</v>
      </c>
      <c r="E31" s="1530">
        <v>93</v>
      </c>
      <c r="F31" s="1530">
        <v>93</v>
      </c>
      <c r="G31" s="1530">
        <v>92</v>
      </c>
      <c r="H31" s="1529">
        <v>87</v>
      </c>
      <c r="I31" s="2442" t="s">
        <v>1173</v>
      </c>
      <c r="J31" s="2443" t="s">
        <v>1490</v>
      </c>
      <c r="K31" s="2055"/>
      <c r="L31" s="1461"/>
    </row>
    <row r="32" spans="1:12" ht="10.5" customHeight="1" x14ac:dyDescent="0.2">
      <c r="A32" s="1570" t="s">
        <v>1161</v>
      </c>
      <c r="B32" s="1530">
        <v>55</v>
      </c>
      <c r="C32" s="1530">
        <v>53</v>
      </c>
      <c r="D32" s="1530">
        <v>55</v>
      </c>
      <c r="E32" s="1530">
        <v>56</v>
      </c>
      <c r="F32" s="1530">
        <v>55</v>
      </c>
      <c r="G32" s="1530">
        <v>51</v>
      </c>
      <c r="H32" s="1529">
        <v>54</v>
      </c>
      <c r="I32" s="2442" t="s">
        <v>1156</v>
      </c>
      <c r="J32" s="2443" t="s">
        <v>1163</v>
      </c>
      <c r="K32" s="2055"/>
      <c r="L32" s="1461"/>
    </row>
    <row r="33" spans="1:12" ht="10.5" customHeight="1" x14ac:dyDescent="0.2">
      <c r="A33" s="1474" t="s">
        <v>1158</v>
      </c>
      <c r="B33" s="1533">
        <v>200</v>
      </c>
      <c r="C33" s="1533">
        <v>194</v>
      </c>
      <c r="D33" s="1533">
        <v>201</v>
      </c>
      <c r="E33" s="1533">
        <v>215</v>
      </c>
      <c r="F33" s="1533">
        <v>213</v>
      </c>
      <c r="G33" s="1533">
        <v>211</v>
      </c>
      <c r="H33" s="1532">
        <v>206</v>
      </c>
      <c r="I33" s="2449" t="s">
        <v>1173</v>
      </c>
      <c r="J33" s="2443" t="s">
        <v>1157</v>
      </c>
      <c r="K33" s="1557"/>
      <c r="L33" s="1472"/>
    </row>
    <row r="34" spans="1:12" ht="10.5" customHeight="1" x14ac:dyDescent="0.2">
      <c r="A34" s="1474" t="s">
        <v>1155</v>
      </c>
      <c r="B34" s="1533">
        <v>11</v>
      </c>
      <c r="C34" s="1533">
        <v>12</v>
      </c>
      <c r="D34" s="1533">
        <v>10</v>
      </c>
      <c r="E34" s="1533">
        <v>12</v>
      </c>
      <c r="F34" s="1533">
        <v>13</v>
      </c>
      <c r="G34" s="1533">
        <v>16</v>
      </c>
      <c r="H34" s="1532">
        <v>17</v>
      </c>
      <c r="I34" s="2449" t="s">
        <v>1475</v>
      </c>
      <c r="J34" s="2443" t="s">
        <v>1477</v>
      </c>
      <c r="K34" s="1557"/>
      <c r="L34" s="1472"/>
    </row>
    <row r="35" spans="1:12" ht="10.5" customHeight="1" thickBot="1" x14ac:dyDescent="0.25">
      <c r="A35" s="1474" t="s">
        <v>1022</v>
      </c>
      <c r="B35" s="1533">
        <v>1</v>
      </c>
      <c r="C35" s="1533">
        <v>1</v>
      </c>
      <c r="D35" s="1533">
        <v>3</v>
      </c>
      <c r="E35" s="1533">
        <v>4</v>
      </c>
      <c r="F35" s="1533">
        <v>5</v>
      </c>
      <c r="G35" s="1533">
        <v>5</v>
      </c>
      <c r="H35" s="1532">
        <v>6</v>
      </c>
      <c r="I35" s="2458" t="s">
        <v>1163</v>
      </c>
      <c r="J35" s="2455" t="s">
        <v>1495</v>
      </c>
      <c r="K35" s="1567"/>
      <c r="L35" s="1566"/>
    </row>
    <row r="36" spans="1:12" ht="6" customHeight="1" thickBot="1" x14ac:dyDescent="0.3">
      <c r="A36" s="1474"/>
      <c r="B36" s="1533"/>
      <c r="C36" s="1473"/>
      <c r="D36" s="1473"/>
      <c r="E36" s="1473"/>
      <c r="F36" s="1473"/>
      <c r="G36" s="1513"/>
      <c r="H36" s="1513"/>
      <c r="I36" s="2054"/>
      <c r="J36" s="2054"/>
      <c r="K36" s="1512"/>
      <c r="L36" s="1512"/>
    </row>
    <row r="37" spans="1:12" ht="15" customHeight="1" x14ac:dyDescent="0.2">
      <c r="A37" s="2614" t="s">
        <v>1178</v>
      </c>
      <c r="B37" s="2614" t="s">
        <v>85</v>
      </c>
      <c r="C37" s="2614" t="s">
        <v>85</v>
      </c>
      <c r="D37" s="1477"/>
      <c r="E37" s="1477"/>
      <c r="F37" s="1477"/>
      <c r="G37" s="1477"/>
      <c r="H37" s="1495"/>
      <c r="I37" s="2639" t="s">
        <v>1059</v>
      </c>
      <c r="J37" s="2640" t="s">
        <v>85</v>
      </c>
      <c r="K37" s="2641"/>
      <c r="L37" s="2614" t="s">
        <v>85</v>
      </c>
    </row>
    <row r="38" spans="1:12" ht="15" customHeight="1" x14ac:dyDescent="0.2">
      <c r="A38" s="2246"/>
      <c r="B38" s="2246"/>
      <c r="C38" s="2246"/>
      <c r="D38" s="1477"/>
      <c r="E38" s="1477"/>
      <c r="F38" s="1477"/>
      <c r="G38" s="1477"/>
      <c r="H38" s="1495"/>
      <c r="I38" s="2351"/>
      <c r="J38" s="2352"/>
      <c r="K38" s="2250"/>
      <c r="L38" s="2246"/>
    </row>
    <row r="39" spans="1:12" ht="15.75" customHeight="1" thickBot="1" x14ac:dyDescent="0.25">
      <c r="A39" s="2050" t="s">
        <v>994</v>
      </c>
      <c r="B39" s="2049" t="s">
        <v>1465</v>
      </c>
      <c r="C39" s="2049" t="s">
        <v>1034</v>
      </c>
      <c r="D39" s="2049" t="s">
        <v>1033</v>
      </c>
      <c r="E39" s="2049" t="s">
        <v>1032</v>
      </c>
      <c r="F39" s="2049" t="s">
        <v>1041</v>
      </c>
      <c r="G39" s="2049" t="s">
        <v>1040</v>
      </c>
      <c r="H39" s="1492" t="s">
        <v>1039</v>
      </c>
      <c r="I39" s="2048" t="s">
        <v>1464</v>
      </c>
      <c r="J39" s="2047" t="s">
        <v>1463</v>
      </c>
      <c r="K39" s="1573"/>
      <c r="L39" s="1466"/>
    </row>
    <row r="40" spans="1:12" ht="10.5" customHeight="1" x14ac:dyDescent="0.2">
      <c r="A40" s="1572" t="s">
        <v>1168</v>
      </c>
      <c r="B40" s="1543">
        <v>-59</v>
      </c>
      <c r="C40" s="1543">
        <v>-29</v>
      </c>
      <c r="D40" s="1543">
        <v>10</v>
      </c>
      <c r="E40" s="1543">
        <v>-46</v>
      </c>
      <c r="F40" s="1543">
        <v>-17</v>
      </c>
      <c r="G40" s="1543">
        <v>-3</v>
      </c>
      <c r="H40" s="1542">
        <v>-28</v>
      </c>
      <c r="I40" s="1490"/>
      <c r="J40" s="1489"/>
      <c r="K40" s="1556"/>
      <c r="L40" s="1461"/>
    </row>
    <row r="41" spans="1:12" ht="10.5" customHeight="1" x14ac:dyDescent="0.2">
      <c r="A41" s="1570" t="s">
        <v>1166</v>
      </c>
      <c r="B41" s="1530">
        <v>-2</v>
      </c>
      <c r="C41" s="1530">
        <v>-1</v>
      </c>
      <c r="D41" s="1530" t="s">
        <v>322</v>
      </c>
      <c r="E41" s="1530">
        <v>10</v>
      </c>
      <c r="F41" s="1530">
        <v>5</v>
      </c>
      <c r="G41" s="1530">
        <v>2</v>
      </c>
      <c r="H41" s="1529">
        <v>1</v>
      </c>
      <c r="I41" s="2046"/>
      <c r="J41" s="2044"/>
      <c r="K41" s="1556"/>
      <c r="L41" s="1461"/>
    </row>
    <row r="42" spans="1:12" ht="10.5" customHeight="1" x14ac:dyDescent="0.2">
      <c r="A42" s="1570" t="s">
        <v>1164</v>
      </c>
      <c r="B42" s="1530">
        <v>-151</v>
      </c>
      <c r="C42" s="1530">
        <v>19</v>
      </c>
      <c r="D42" s="1530">
        <v>8</v>
      </c>
      <c r="E42" s="1530">
        <v>35</v>
      </c>
      <c r="F42" s="1530">
        <v>1</v>
      </c>
      <c r="G42" s="1530">
        <v>10</v>
      </c>
      <c r="H42" s="1529">
        <v>-12</v>
      </c>
      <c r="I42" s="2046"/>
      <c r="J42" s="2044"/>
      <c r="K42" s="1556"/>
      <c r="L42" s="1461"/>
    </row>
    <row r="43" spans="1:12" ht="10.5" customHeight="1" x14ac:dyDescent="0.2">
      <c r="A43" s="1570" t="s">
        <v>1161</v>
      </c>
      <c r="B43" s="1530">
        <v>-19</v>
      </c>
      <c r="C43" s="1530">
        <v>-31</v>
      </c>
      <c r="D43" s="1530">
        <v>-2</v>
      </c>
      <c r="E43" s="1530">
        <v>-1</v>
      </c>
      <c r="F43" s="1530">
        <v>1</v>
      </c>
      <c r="G43" s="1530" t="s">
        <v>322</v>
      </c>
      <c r="H43" s="1529">
        <v>1</v>
      </c>
      <c r="I43" s="2046"/>
      <c r="J43" s="2044"/>
      <c r="K43" s="1556"/>
      <c r="L43" s="1461"/>
    </row>
    <row r="44" spans="1:12" ht="10.5" customHeight="1" x14ac:dyDescent="0.2">
      <c r="A44" s="1474" t="s">
        <v>1158</v>
      </c>
      <c r="B44" s="1533">
        <v>-231</v>
      </c>
      <c r="C44" s="1533">
        <v>-42</v>
      </c>
      <c r="D44" s="1533">
        <v>16</v>
      </c>
      <c r="E44" s="1533">
        <v>-2</v>
      </c>
      <c r="F44" s="1533">
        <v>-11</v>
      </c>
      <c r="G44" s="1533">
        <v>9</v>
      </c>
      <c r="H44" s="1532">
        <v>-38</v>
      </c>
      <c r="I44" s="2045"/>
      <c r="J44" s="2044"/>
      <c r="K44" s="1557"/>
      <c r="L44" s="1472"/>
    </row>
    <row r="45" spans="1:12" ht="10.5" customHeight="1" x14ac:dyDescent="0.2">
      <c r="A45" s="1474" t="s">
        <v>1155</v>
      </c>
      <c r="B45" s="1533">
        <v>3</v>
      </c>
      <c r="C45" s="1533">
        <v>28</v>
      </c>
      <c r="D45" s="1533">
        <v>12</v>
      </c>
      <c r="E45" s="1533">
        <v>16</v>
      </c>
      <c r="F45" s="1533">
        <v>7</v>
      </c>
      <c r="G45" s="1533">
        <v>-74</v>
      </c>
      <c r="H45" s="1532">
        <v>4</v>
      </c>
      <c r="I45" s="2045"/>
      <c r="J45" s="2044"/>
      <c r="K45" s="1557"/>
      <c r="L45" s="1472"/>
    </row>
    <row r="46" spans="1:12" ht="15" customHeight="1" thickBot="1" x14ac:dyDescent="0.25">
      <c r="A46" s="1474" t="s">
        <v>1022</v>
      </c>
      <c r="B46" s="1533">
        <v>-10</v>
      </c>
      <c r="C46" s="1533">
        <v>2</v>
      </c>
      <c r="D46" s="1533">
        <v>16</v>
      </c>
      <c r="E46" s="1533">
        <v>-1</v>
      </c>
      <c r="F46" s="1533">
        <v>-1</v>
      </c>
      <c r="G46" s="1533" t="s">
        <v>313</v>
      </c>
      <c r="H46" s="1532">
        <v>-1</v>
      </c>
      <c r="I46" s="2043"/>
      <c r="J46" s="2042"/>
      <c r="K46" s="1567"/>
      <c r="L46" s="1566"/>
    </row>
    <row r="47" spans="1:12" ht="5.25" customHeight="1" thickBot="1" x14ac:dyDescent="0.3">
      <c r="A47" s="1478"/>
      <c r="B47" s="1478"/>
      <c r="C47" s="1478"/>
      <c r="D47" s="1478"/>
      <c r="E47" s="1478"/>
      <c r="F47" s="1478"/>
      <c r="G47" s="1478"/>
      <c r="H47" s="1478"/>
      <c r="I47" s="2053"/>
      <c r="J47" s="2053"/>
      <c r="K47" s="2051"/>
      <c r="L47" s="2051"/>
    </row>
    <row r="48" spans="1:12" ht="15" customHeight="1" x14ac:dyDescent="0.2">
      <c r="A48" s="2614" t="s">
        <v>1177</v>
      </c>
      <c r="B48" s="2614" t="s">
        <v>85</v>
      </c>
      <c r="C48" s="2614" t="s">
        <v>85</v>
      </c>
      <c r="D48" s="1477"/>
      <c r="E48" s="1477"/>
      <c r="F48" s="1477"/>
      <c r="G48" s="1477"/>
      <c r="H48" s="1495"/>
      <c r="I48" s="2639" t="s">
        <v>1059</v>
      </c>
      <c r="J48" s="2640" t="s">
        <v>85</v>
      </c>
      <c r="K48" s="2641"/>
      <c r="L48" s="2614" t="s">
        <v>85</v>
      </c>
    </row>
    <row r="49" spans="1:12" ht="15" customHeight="1" x14ac:dyDescent="0.2">
      <c r="A49" s="2246"/>
      <c r="B49" s="2246"/>
      <c r="C49" s="2246"/>
      <c r="D49" s="1477"/>
      <c r="E49" s="1477"/>
      <c r="F49" s="1477"/>
      <c r="G49" s="1477"/>
      <c r="H49" s="1495"/>
      <c r="I49" s="2351"/>
      <c r="J49" s="2352"/>
      <c r="K49" s="2250"/>
      <c r="L49" s="2246"/>
    </row>
    <row r="50" spans="1:12" ht="15.75" customHeight="1" thickBot="1" x14ac:dyDescent="0.25">
      <c r="A50" s="2050" t="s">
        <v>1027</v>
      </c>
      <c r="B50" s="2049" t="s">
        <v>1465</v>
      </c>
      <c r="C50" s="2049" t="s">
        <v>1034</v>
      </c>
      <c r="D50" s="2049" t="s">
        <v>1033</v>
      </c>
      <c r="E50" s="2049" t="s">
        <v>1032</v>
      </c>
      <c r="F50" s="2049" t="s">
        <v>1041</v>
      </c>
      <c r="G50" s="2049" t="s">
        <v>1040</v>
      </c>
      <c r="H50" s="1492" t="s">
        <v>1039</v>
      </c>
      <c r="I50" s="2048" t="s">
        <v>1464</v>
      </c>
      <c r="J50" s="2047" t="s">
        <v>1463</v>
      </c>
      <c r="K50" s="1573"/>
      <c r="L50" s="1466"/>
    </row>
    <row r="51" spans="1:12" ht="10.5" customHeight="1" x14ac:dyDescent="0.2">
      <c r="A51" s="1572" t="s">
        <v>1168</v>
      </c>
      <c r="B51" s="1571">
        <v>9.6999999999999993</v>
      </c>
      <c r="C51" s="1571">
        <v>9.8000000000000007</v>
      </c>
      <c r="D51" s="1571">
        <v>10.1</v>
      </c>
      <c r="E51" s="1571">
        <v>9.9</v>
      </c>
      <c r="F51" s="1571">
        <v>9.3000000000000007</v>
      </c>
      <c r="G51" s="1571">
        <v>9.8000000000000007</v>
      </c>
      <c r="H51" s="2393">
        <v>9.6</v>
      </c>
      <c r="I51" s="1490" t="s">
        <v>1174</v>
      </c>
      <c r="J51" s="1489" t="s">
        <v>1156</v>
      </c>
      <c r="K51" s="1556"/>
      <c r="L51" s="1461"/>
    </row>
    <row r="52" spans="1:12" ht="10.5" customHeight="1" x14ac:dyDescent="0.2">
      <c r="A52" s="1570" t="s">
        <v>1166</v>
      </c>
      <c r="B52" s="1569">
        <v>7.8</v>
      </c>
      <c r="C52" s="1569">
        <v>7.5</v>
      </c>
      <c r="D52" s="1569">
        <v>7.7</v>
      </c>
      <c r="E52" s="1569">
        <v>7.3</v>
      </c>
      <c r="F52" s="1569">
        <v>7.1</v>
      </c>
      <c r="G52" s="1569">
        <v>7.1</v>
      </c>
      <c r="H52" s="2394">
        <v>6.7</v>
      </c>
      <c r="I52" s="2046" t="s">
        <v>1156</v>
      </c>
      <c r="J52" s="2044" t="s">
        <v>1462</v>
      </c>
      <c r="K52" s="1556"/>
      <c r="L52" s="1461"/>
    </row>
    <row r="53" spans="1:12" ht="10.5" customHeight="1" x14ac:dyDescent="0.2">
      <c r="A53" s="1570" t="s">
        <v>1164</v>
      </c>
      <c r="B53" s="1569">
        <v>15.1</v>
      </c>
      <c r="C53" s="1569">
        <v>14.7</v>
      </c>
      <c r="D53" s="1569">
        <v>14.8</v>
      </c>
      <c r="E53" s="1569">
        <v>14.4</v>
      </c>
      <c r="F53" s="1569">
        <v>14.7</v>
      </c>
      <c r="G53" s="1569">
        <v>15</v>
      </c>
      <c r="H53" s="2394">
        <v>14.7</v>
      </c>
      <c r="I53" s="2046" t="s">
        <v>1173</v>
      </c>
      <c r="J53" s="2044" t="s">
        <v>1173</v>
      </c>
      <c r="K53" s="1556"/>
      <c r="L53" s="1461"/>
    </row>
    <row r="54" spans="1:12" ht="10.5" customHeight="1" x14ac:dyDescent="0.2">
      <c r="A54" s="1570" t="s">
        <v>1161</v>
      </c>
      <c r="B54" s="1569">
        <v>12.8</v>
      </c>
      <c r="C54" s="1569">
        <v>13.8</v>
      </c>
      <c r="D54" s="1569">
        <v>13.3</v>
      </c>
      <c r="E54" s="1569">
        <v>12.9</v>
      </c>
      <c r="F54" s="1569">
        <v>12.6</v>
      </c>
      <c r="G54" s="1569">
        <v>12.7</v>
      </c>
      <c r="H54" s="2394">
        <v>11.5</v>
      </c>
      <c r="I54" s="2046" t="s">
        <v>1474</v>
      </c>
      <c r="J54" s="2044" t="s">
        <v>1472</v>
      </c>
      <c r="K54" s="1556"/>
      <c r="L54" s="1461"/>
    </row>
    <row r="55" spans="1:12" ht="10.5" customHeight="1" x14ac:dyDescent="0.2">
      <c r="A55" s="1474" t="s">
        <v>1158</v>
      </c>
      <c r="B55" s="1568">
        <v>45.400000000000006</v>
      </c>
      <c r="C55" s="1568">
        <v>45.8</v>
      </c>
      <c r="D55" s="1568">
        <v>45.900000000000006</v>
      </c>
      <c r="E55" s="1568">
        <v>44.5</v>
      </c>
      <c r="F55" s="1568">
        <v>43.7</v>
      </c>
      <c r="G55" s="1568">
        <v>44.6</v>
      </c>
      <c r="H55" s="2395">
        <v>42.5</v>
      </c>
      <c r="I55" s="2045" t="s">
        <v>1174</v>
      </c>
      <c r="J55" s="2044" t="s">
        <v>1156</v>
      </c>
      <c r="K55" s="1557"/>
      <c r="L55" s="1472"/>
    </row>
    <row r="56" spans="1:12" ht="10.5" customHeight="1" x14ac:dyDescent="0.2">
      <c r="A56" s="1474" t="s">
        <v>1155</v>
      </c>
      <c r="B56" s="1568">
        <v>1.8</v>
      </c>
      <c r="C56" s="1568">
        <v>1.8</v>
      </c>
      <c r="D56" s="1568">
        <v>2</v>
      </c>
      <c r="E56" s="1568">
        <v>2.1</v>
      </c>
      <c r="F56" s="1568">
        <v>2.2999999999999998</v>
      </c>
      <c r="G56" s="1568">
        <v>2.4</v>
      </c>
      <c r="H56" s="2395">
        <v>2.4</v>
      </c>
      <c r="I56" s="2045" t="s">
        <v>1163</v>
      </c>
      <c r="J56" s="2044" t="s">
        <v>1486</v>
      </c>
      <c r="K56" s="1557"/>
      <c r="L56" s="1472"/>
    </row>
    <row r="57" spans="1:12" ht="10.5" customHeight="1" thickBot="1" x14ac:dyDescent="0.25">
      <c r="A57" s="1474" t="s">
        <v>1022</v>
      </c>
      <c r="B57" s="1568">
        <v>34.899999999999991</v>
      </c>
      <c r="C57" s="1568">
        <v>29.5</v>
      </c>
      <c r="D57" s="1568">
        <v>31.099999999999994</v>
      </c>
      <c r="E57" s="1568">
        <v>22.6</v>
      </c>
      <c r="F57" s="1568">
        <v>31</v>
      </c>
      <c r="G57" s="1568">
        <v>29.099999999999994</v>
      </c>
      <c r="H57" s="2395">
        <v>29.699999999999996</v>
      </c>
      <c r="I57" s="2043" t="s">
        <v>1159</v>
      </c>
      <c r="J57" s="2042" t="s">
        <v>1160</v>
      </c>
      <c r="K57" s="1567"/>
      <c r="L57" s="1566"/>
    </row>
    <row r="58" spans="1:12" ht="6" customHeight="1" thickBot="1" x14ac:dyDescent="0.3">
      <c r="A58" s="1478"/>
      <c r="B58" s="1478"/>
      <c r="C58" s="1478"/>
      <c r="D58" s="1478"/>
      <c r="E58" s="1478"/>
      <c r="F58" s="1478"/>
      <c r="G58" s="1478"/>
      <c r="H58" s="1478"/>
      <c r="I58" s="2053"/>
      <c r="J58" s="2053"/>
      <c r="K58" s="2051"/>
      <c r="L58" s="2051"/>
    </row>
    <row r="59" spans="1:12" ht="15" customHeight="1" x14ac:dyDescent="0.2">
      <c r="A59" s="2614" t="s">
        <v>1169</v>
      </c>
      <c r="B59" s="2614" t="s">
        <v>85</v>
      </c>
      <c r="C59" s="2614" t="s">
        <v>85</v>
      </c>
      <c r="D59" s="1477"/>
      <c r="E59" s="1477"/>
      <c r="F59" s="1477"/>
      <c r="G59" s="1477"/>
      <c r="H59" s="1495"/>
      <c r="I59" s="2639" t="s">
        <v>1059</v>
      </c>
      <c r="J59" s="2640" t="s">
        <v>85</v>
      </c>
      <c r="K59" s="2641"/>
      <c r="L59" s="2614" t="s">
        <v>85</v>
      </c>
    </row>
    <row r="60" spans="1:12" ht="15" customHeight="1" x14ac:dyDescent="0.2">
      <c r="A60" s="2246"/>
      <c r="B60" s="2246"/>
      <c r="C60" s="2246"/>
      <c r="D60" s="1477"/>
      <c r="E60" s="1477"/>
      <c r="F60" s="1477"/>
      <c r="G60" s="1477"/>
      <c r="H60" s="1495"/>
      <c r="I60" s="2351"/>
      <c r="J60" s="2352"/>
      <c r="K60" s="2250"/>
      <c r="L60" s="2246"/>
    </row>
    <row r="61" spans="1:12" ht="15.75" customHeight="1" thickBot="1" x14ac:dyDescent="0.25">
      <c r="A61" s="2050" t="s">
        <v>1027</v>
      </c>
      <c r="B61" s="2049" t="s">
        <v>1465</v>
      </c>
      <c r="C61" s="2049" t="s">
        <v>1034</v>
      </c>
      <c r="D61" s="2049" t="s">
        <v>1033</v>
      </c>
      <c r="E61" s="2049" t="s">
        <v>1032</v>
      </c>
      <c r="F61" s="2049" t="s">
        <v>1041</v>
      </c>
      <c r="G61" s="2049" t="s">
        <v>1040</v>
      </c>
      <c r="H61" s="1492" t="s">
        <v>1039</v>
      </c>
      <c r="I61" s="2048" t="s">
        <v>1464</v>
      </c>
      <c r="J61" s="2047" t="s">
        <v>1463</v>
      </c>
      <c r="K61" s="1573"/>
      <c r="L61" s="1466"/>
    </row>
    <row r="62" spans="1:12" ht="10.5" customHeight="1" x14ac:dyDescent="0.2">
      <c r="A62" s="1572" t="s">
        <v>1168</v>
      </c>
      <c r="B62" s="1571">
        <v>4.7</v>
      </c>
      <c r="C62" s="1571">
        <v>4.9000000000000004</v>
      </c>
      <c r="D62" s="1571">
        <v>5.5</v>
      </c>
      <c r="E62" s="1571">
        <v>5.9</v>
      </c>
      <c r="F62" s="1571">
        <v>5.8</v>
      </c>
      <c r="G62" s="1571">
        <v>5</v>
      </c>
      <c r="H62" s="2393">
        <v>5</v>
      </c>
      <c r="I62" s="1490" t="s">
        <v>1469</v>
      </c>
      <c r="J62" s="1489" t="s">
        <v>1494</v>
      </c>
      <c r="K62" s="1556"/>
      <c r="L62" s="1461"/>
    </row>
    <row r="63" spans="1:12" ht="10.5" customHeight="1" x14ac:dyDescent="0.2">
      <c r="A63" s="1570" t="s">
        <v>1166</v>
      </c>
      <c r="B63" s="1569">
        <v>4.5999999999999996</v>
      </c>
      <c r="C63" s="1569">
        <v>4.5</v>
      </c>
      <c r="D63" s="1569">
        <v>6.3</v>
      </c>
      <c r="E63" s="1569">
        <v>5</v>
      </c>
      <c r="F63" s="1569">
        <v>4</v>
      </c>
      <c r="G63" s="1569">
        <v>5.2</v>
      </c>
      <c r="H63" s="2394">
        <v>4.8</v>
      </c>
      <c r="I63" s="2046" t="s">
        <v>1472</v>
      </c>
      <c r="J63" s="2044" t="s">
        <v>1479</v>
      </c>
      <c r="K63" s="1556"/>
      <c r="L63" s="1461"/>
    </row>
    <row r="64" spans="1:12" ht="10.5" customHeight="1" x14ac:dyDescent="0.2">
      <c r="A64" s="1570" t="s">
        <v>1164</v>
      </c>
      <c r="B64" s="1569">
        <v>7.7</v>
      </c>
      <c r="C64" s="1569">
        <v>7.6</v>
      </c>
      <c r="D64" s="1569">
        <v>7.6</v>
      </c>
      <c r="E64" s="1569">
        <v>7.4</v>
      </c>
      <c r="F64" s="1569">
        <v>7.6</v>
      </c>
      <c r="G64" s="1569">
        <v>7</v>
      </c>
      <c r="H64" s="2394">
        <v>7.8</v>
      </c>
      <c r="I64" s="2046" t="s">
        <v>1170</v>
      </c>
      <c r="J64" s="2044" t="s">
        <v>1170</v>
      </c>
      <c r="K64" s="1556"/>
      <c r="L64" s="1461"/>
    </row>
    <row r="65" spans="1:12" ht="10.5" customHeight="1" x14ac:dyDescent="0.2">
      <c r="A65" s="1570" t="s">
        <v>1161</v>
      </c>
      <c r="B65" s="1569">
        <v>6.3</v>
      </c>
      <c r="C65" s="1569">
        <v>7.2</v>
      </c>
      <c r="D65" s="1569">
        <v>6.4</v>
      </c>
      <c r="E65" s="1569">
        <v>6.5</v>
      </c>
      <c r="F65" s="1569">
        <v>7.2</v>
      </c>
      <c r="G65" s="1569">
        <v>6.1</v>
      </c>
      <c r="H65" s="2394">
        <v>6.2</v>
      </c>
      <c r="I65" s="2046" t="s">
        <v>1165</v>
      </c>
      <c r="J65" s="2044" t="s">
        <v>1165</v>
      </c>
      <c r="K65" s="1556"/>
      <c r="L65" s="1461"/>
    </row>
    <row r="66" spans="1:12" ht="10.5" customHeight="1" x14ac:dyDescent="0.2">
      <c r="A66" s="1474" t="s">
        <v>1158</v>
      </c>
      <c r="B66" s="1568">
        <v>23.3</v>
      </c>
      <c r="C66" s="1568">
        <v>24.2</v>
      </c>
      <c r="D66" s="1568">
        <v>25.799999999999997</v>
      </c>
      <c r="E66" s="1568">
        <v>24.8</v>
      </c>
      <c r="F66" s="1568">
        <v>24.6</v>
      </c>
      <c r="G66" s="1568">
        <v>23.3</v>
      </c>
      <c r="H66" s="2395">
        <v>23.8</v>
      </c>
      <c r="I66" s="2045" t="s">
        <v>1469</v>
      </c>
      <c r="J66" s="2044" t="s">
        <v>1171</v>
      </c>
      <c r="K66" s="1557"/>
      <c r="L66" s="1472"/>
    </row>
    <row r="67" spans="1:12" ht="10.5" customHeight="1" x14ac:dyDescent="0.2">
      <c r="A67" s="1474" t="s">
        <v>1155</v>
      </c>
      <c r="B67" s="1568">
        <v>0.4</v>
      </c>
      <c r="C67" s="1568">
        <v>0.5</v>
      </c>
      <c r="D67" s="1568">
        <v>0.6</v>
      </c>
      <c r="E67" s="1568">
        <v>0.5</v>
      </c>
      <c r="F67" s="1568">
        <v>0.5</v>
      </c>
      <c r="G67" s="1568">
        <v>0.7</v>
      </c>
      <c r="H67" s="2395">
        <v>0.8</v>
      </c>
      <c r="I67" s="2045" t="s">
        <v>1481</v>
      </c>
      <c r="J67" s="2044" t="s">
        <v>1481</v>
      </c>
      <c r="K67" s="1557"/>
      <c r="L67" s="1472"/>
    </row>
    <row r="68" spans="1:12" ht="10.5" customHeight="1" thickBot="1" x14ac:dyDescent="0.25">
      <c r="A68" s="1474" t="s">
        <v>1022</v>
      </c>
      <c r="B68" s="1568">
        <v>18.599999999999998</v>
      </c>
      <c r="C68" s="1568">
        <v>22.100000000000005</v>
      </c>
      <c r="D68" s="1568">
        <v>24.200000000000003</v>
      </c>
      <c r="E68" s="1568">
        <v>16.900000000000002</v>
      </c>
      <c r="F68" s="1568">
        <v>26.700000000000003</v>
      </c>
      <c r="G68" s="1568">
        <v>24.700000000000003</v>
      </c>
      <c r="H68" s="2395">
        <v>28</v>
      </c>
      <c r="I68" s="2043" t="s">
        <v>1493</v>
      </c>
      <c r="J68" s="2042" t="s">
        <v>1483</v>
      </c>
      <c r="K68" s="1567"/>
      <c r="L68" s="1566"/>
    </row>
  </sheetData>
  <mergeCells count="17">
    <mergeCell ref="A59:C59"/>
    <mergeCell ref="I59:J59"/>
    <mergeCell ref="K59:L59"/>
    <mergeCell ref="A37:C37"/>
    <mergeCell ref="I37:J37"/>
    <mergeCell ref="K37:L37"/>
    <mergeCell ref="A48:C48"/>
    <mergeCell ref="I48:J48"/>
    <mergeCell ref="K48:L48"/>
    <mergeCell ref="A26:C26"/>
    <mergeCell ref="I26:J26"/>
    <mergeCell ref="K26:L26"/>
    <mergeCell ref="A1:D1"/>
    <mergeCell ref="I1:J1"/>
    <mergeCell ref="K1:L1"/>
    <mergeCell ref="I20:J20"/>
    <mergeCell ref="K20:L20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 alignWithMargins="0"/>
  <ignoredErrors>
    <ignoredError sqref="A61:J73 K4:L18 A50:J59 A39:J48 A28:J37 A22:J26 A4:J2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CBE0-47C6-421A-97C6-00BD6182CDF1}">
  <sheetPr>
    <tabColor theme="5"/>
  </sheetPr>
  <dimension ref="F3"/>
  <sheetViews>
    <sheetView view="pageBreakPreview" topLeftCell="A16" zoomScale="60" zoomScaleNormal="100" zoomScalePageLayoutView="80" workbookViewId="0">
      <selection activeCell="A8" sqref="A8:A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AF86-EEBB-4E3C-9DAF-E219B7780C33}">
  <sheetPr codeName="Sheet23"/>
  <dimension ref="A1:L66"/>
  <sheetViews>
    <sheetView view="pageBreakPreview" topLeftCell="A16" zoomScale="60" zoomScaleNormal="100" workbookViewId="0">
      <selection activeCell="B47" sqref="B47:L48"/>
    </sheetView>
  </sheetViews>
  <sheetFormatPr defaultColWidth="9.140625" defaultRowHeight="12.75" x14ac:dyDescent="0.2"/>
  <cols>
    <col min="1" max="1" width="27.5703125" style="880" customWidth="1"/>
    <col min="2" max="4" width="5.85546875" style="880" customWidth="1"/>
    <col min="5" max="5" width="7" style="880" customWidth="1"/>
    <col min="6" max="6" width="5.5703125" style="880" customWidth="1"/>
    <col min="7" max="8" width="5.140625" style="880" customWidth="1"/>
    <col min="9" max="12" width="5" style="880" customWidth="1"/>
    <col min="13" max="16384" width="9.140625" style="880"/>
  </cols>
  <sheetData>
    <row r="1" spans="1:12" ht="11.25" customHeight="1" x14ac:dyDescent="0.2">
      <c r="A1" s="2614" t="s">
        <v>1596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1477"/>
      <c r="H1" s="1495"/>
      <c r="I1" s="2642" t="s">
        <v>1059</v>
      </c>
      <c r="J1" s="2643" t="s">
        <v>85</v>
      </c>
      <c r="K1" s="2617" t="s">
        <v>1122</v>
      </c>
      <c r="L1" s="2643" t="s">
        <v>85</v>
      </c>
    </row>
    <row r="2" spans="1:12" ht="10.5" customHeight="1" thickBot="1" x14ac:dyDescent="0.25">
      <c r="A2" s="2083" t="s">
        <v>994</v>
      </c>
      <c r="B2" s="2082" t="s">
        <v>1465</v>
      </c>
      <c r="C2" s="2082" t="s">
        <v>1034</v>
      </c>
      <c r="D2" s="2082" t="s">
        <v>1033</v>
      </c>
      <c r="E2" s="2082" t="s">
        <v>1032</v>
      </c>
      <c r="F2" s="2082" t="s">
        <v>1041</v>
      </c>
      <c r="G2" s="2082" t="s">
        <v>1040</v>
      </c>
      <c r="H2" s="1492" t="s">
        <v>1039</v>
      </c>
      <c r="I2" s="2081" t="s">
        <v>1464</v>
      </c>
      <c r="J2" s="2080" t="s">
        <v>1463</v>
      </c>
      <c r="K2" s="1541" t="s">
        <v>1464</v>
      </c>
      <c r="L2" s="2080" t="s">
        <v>1463</v>
      </c>
    </row>
    <row r="3" spans="1:12" ht="10.5" customHeight="1" x14ac:dyDescent="0.2">
      <c r="A3" s="1491" t="s">
        <v>1058</v>
      </c>
      <c r="B3" s="1543">
        <v>13</v>
      </c>
      <c r="C3" s="1543">
        <v>14</v>
      </c>
      <c r="D3" s="1543">
        <v>13</v>
      </c>
      <c r="E3" s="1543">
        <v>14</v>
      </c>
      <c r="F3" s="1543">
        <v>18</v>
      </c>
      <c r="G3" s="1543">
        <v>19</v>
      </c>
      <c r="H3" s="1542">
        <v>18</v>
      </c>
      <c r="I3" s="1490" t="s">
        <v>1474</v>
      </c>
      <c r="J3" s="1489" t="s">
        <v>1497</v>
      </c>
      <c r="K3" s="1490" t="s">
        <v>1474</v>
      </c>
      <c r="L3" s="1489" t="s">
        <v>1497</v>
      </c>
    </row>
    <row r="4" spans="1:12" ht="10.5" customHeight="1" x14ac:dyDescent="0.2">
      <c r="A4" s="1483" t="s">
        <v>1057</v>
      </c>
      <c r="B4" s="1530">
        <v>354</v>
      </c>
      <c r="C4" s="1530">
        <v>345</v>
      </c>
      <c r="D4" s="1530">
        <v>338</v>
      </c>
      <c r="E4" s="1530">
        <v>344</v>
      </c>
      <c r="F4" s="1530">
        <v>344</v>
      </c>
      <c r="G4" s="1530">
        <v>360</v>
      </c>
      <c r="H4" s="1529">
        <v>361</v>
      </c>
      <c r="I4" s="2085" t="s">
        <v>1173</v>
      </c>
      <c r="J4" s="2084" t="s">
        <v>1173</v>
      </c>
      <c r="K4" s="1556" t="s">
        <v>1156</v>
      </c>
      <c r="L4" s="2084" t="s">
        <v>1461</v>
      </c>
    </row>
    <row r="5" spans="1:12" ht="10.5" customHeight="1" x14ac:dyDescent="0.2">
      <c r="A5" s="1483" t="s">
        <v>1056</v>
      </c>
      <c r="B5" s="1530">
        <v>11</v>
      </c>
      <c r="C5" s="1530">
        <v>16</v>
      </c>
      <c r="D5" s="1530">
        <v>46</v>
      </c>
      <c r="E5" s="1530">
        <v>38</v>
      </c>
      <c r="F5" s="1530">
        <v>24</v>
      </c>
      <c r="G5" s="1530">
        <v>38</v>
      </c>
      <c r="H5" s="1529">
        <v>66</v>
      </c>
      <c r="I5" s="2085" t="s">
        <v>1482</v>
      </c>
      <c r="J5" s="2084" t="s">
        <v>1501</v>
      </c>
      <c r="K5" s="1556" t="s">
        <v>1502</v>
      </c>
      <c r="L5" s="2084" t="s">
        <v>1501</v>
      </c>
    </row>
    <row r="6" spans="1:12" ht="10.5" customHeight="1" x14ac:dyDescent="0.2">
      <c r="A6" s="1483" t="s">
        <v>1055</v>
      </c>
      <c r="B6" s="1530">
        <v>21</v>
      </c>
      <c r="C6" s="1530">
        <v>16</v>
      </c>
      <c r="D6" s="1530">
        <v>7</v>
      </c>
      <c r="E6" s="1530">
        <v>11</v>
      </c>
      <c r="F6" s="1530">
        <v>15</v>
      </c>
      <c r="G6" s="1530">
        <v>8</v>
      </c>
      <c r="H6" s="1529">
        <v>2</v>
      </c>
      <c r="I6" s="2085" t="s">
        <v>1500</v>
      </c>
      <c r="J6" s="2084" t="s">
        <v>1488</v>
      </c>
      <c r="K6" s="1556" t="s">
        <v>1500</v>
      </c>
      <c r="L6" s="2093" t="s">
        <v>1488</v>
      </c>
    </row>
    <row r="7" spans="1:12" ht="10.5" customHeight="1" x14ac:dyDescent="0.2">
      <c r="A7" s="1460" t="s">
        <v>1054</v>
      </c>
      <c r="B7" s="1514">
        <v>399</v>
      </c>
      <c r="C7" s="1514">
        <v>391</v>
      </c>
      <c r="D7" s="1514">
        <v>404</v>
      </c>
      <c r="E7" s="1514">
        <v>407</v>
      </c>
      <c r="F7" s="1514">
        <v>401</v>
      </c>
      <c r="G7" s="1514">
        <v>425</v>
      </c>
      <c r="H7" s="1534">
        <v>447</v>
      </c>
      <c r="I7" s="2090" t="s">
        <v>1472</v>
      </c>
      <c r="J7" s="2089" t="s">
        <v>1163</v>
      </c>
      <c r="K7" s="1968" t="s">
        <v>1173</v>
      </c>
      <c r="L7" s="2089" t="s">
        <v>1170</v>
      </c>
    </row>
    <row r="8" spans="1:12" ht="10.5" customHeight="1" x14ac:dyDescent="0.2">
      <c r="A8" s="1460" t="s">
        <v>1053</v>
      </c>
      <c r="B8" s="1514">
        <v>-188</v>
      </c>
      <c r="C8" s="1514">
        <v>-179</v>
      </c>
      <c r="D8" s="1514">
        <v>-189</v>
      </c>
      <c r="E8" s="1514">
        <v>-199</v>
      </c>
      <c r="F8" s="1514">
        <v>-193</v>
      </c>
      <c r="G8" s="1514">
        <v>-187</v>
      </c>
      <c r="H8" s="1534">
        <v>-209</v>
      </c>
      <c r="I8" s="2090" t="s">
        <v>1461</v>
      </c>
      <c r="J8" s="2089" t="s">
        <v>1176</v>
      </c>
      <c r="K8" s="1968" t="s">
        <v>1156</v>
      </c>
      <c r="L8" s="2089" t="s">
        <v>1167</v>
      </c>
    </row>
    <row r="9" spans="1:12" ht="10.5" customHeight="1" x14ac:dyDescent="0.2">
      <c r="A9" s="1460" t="s">
        <v>1052</v>
      </c>
      <c r="B9" s="1514">
        <v>211</v>
      </c>
      <c r="C9" s="1514">
        <v>212</v>
      </c>
      <c r="D9" s="1514">
        <v>215</v>
      </c>
      <c r="E9" s="1514">
        <v>208</v>
      </c>
      <c r="F9" s="1514">
        <v>208</v>
      </c>
      <c r="G9" s="1514">
        <v>238</v>
      </c>
      <c r="H9" s="1534">
        <v>238</v>
      </c>
      <c r="I9" s="2090" t="s">
        <v>1163</v>
      </c>
      <c r="J9" s="2089" t="s">
        <v>1170</v>
      </c>
      <c r="K9" s="1968" t="s">
        <v>1170</v>
      </c>
      <c r="L9" s="2089" t="s">
        <v>1472</v>
      </c>
    </row>
    <row r="10" spans="1:12" ht="10.5" customHeight="1" x14ac:dyDescent="0.2">
      <c r="A10" s="1483" t="s">
        <v>1051</v>
      </c>
      <c r="B10" s="1530">
        <v>-1</v>
      </c>
      <c r="C10" s="1530">
        <v>-1</v>
      </c>
      <c r="D10" s="1530">
        <v>-1</v>
      </c>
      <c r="E10" s="1530">
        <v>-6</v>
      </c>
      <c r="F10" s="1530" t="s">
        <v>322</v>
      </c>
      <c r="G10" s="1530">
        <v>-1</v>
      </c>
      <c r="H10" s="1529" t="s">
        <v>322</v>
      </c>
      <c r="I10" s="2085"/>
      <c r="J10" s="2084"/>
      <c r="K10" s="1558"/>
      <c r="L10" s="2084"/>
    </row>
    <row r="11" spans="1:12" ht="10.5" customHeight="1" x14ac:dyDescent="0.2">
      <c r="A11" s="1460" t="s">
        <v>1050</v>
      </c>
      <c r="B11" s="1514">
        <v>210</v>
      </c>
      <c r="C11" s="1514">
        <v>211</v>
      </c>
      <c r="D11" s="1514">
        <v>214</v>
      </c>
      <c r="E11" s="1514">
        <v>202</v>
      </c>
      <c r="F11" s="1514">
        <v>208</v>
      </c>
      <c r="G11" s="1514">
        <v>237</v>
      </c>
      <c r="H11" s="1534">
        <v>238</v>
      </c>
      <c r="I11" s="2090" t="s">
        <v>1163</v>
      </c>
      <c r="J11" s="2089" t="s">
        <v>1170</v>
      </c>
      <c r="K11" s="1968" t="s">
        <v>1170</v>
      </c>
      <c r="L11" s="2089" t="s">
        <v>1472</v>
      </c>
    </row>
    <row r="12" spans="1:12" ht="10.5" customHeight="1" x14ac:dyDescent="0.2">
      <c r="A12" s="1474"/>
      <c r="B12" s="1474"/>
      <c r="C12" s="1533"/>
      <c r="D12" s="1533"/>
      <c r="E12" s="1533"/>
      <c r="F12" s="1533"/>
      <c r="G12" s="1533"/>
      <c r="H12" s="1532"/>
      <c r="I12" s="2088"/>
      <c r="J12" s="2087"/>
      <c r="K12" s="1557"/>
      <c r="L12" s="2087"/>
    </row>
    <row r="13" spans="1:12" ht="10.5" customHeight="1" x14ac:dyDescent="0.2">
      <c r="A13" s="1483" t="s">
        <v>1049</v>
      </c>
      <c r="B13" s="1530">
        <v>47.117794486215537</v>
      </c>
      <c r="C13" s="1530">
        <v>45.78005115089514</v>
      </c>
      <c r="D13" s="1530">
        <v>46.782178217821787</v>
      </c>
      <c r="E13" s="1530">
        <v>48.894348894348894</v>
      </c>
      <c r="F13" s="1530">
        <v>48.129675810473813</v>
      </c>
      <c r="G13" s="1530">
        <v>44</v>
      </c>
      <c r="H13" s="1529">
        <v>46.756152125279641</v>
      </c>
      <c r="I13" s="2085"/>
      <c r="J13" s="2084"/>
      <c r="K13" s="1556"/>
      <c r="L13" s="2084"/>
    </row>
    <row r="14" spans="1:12" ht="10.5" customHeight="1" x14ac:dyDescent="0.2">
      <c r="A14" s="1483" t="s">
        <v>1125</v>
      </c>
      <c r="B14" s="1530">
        <v>29.74</v>
      </c>
      <c r="C14" s="1530">
        <v>30.069775857734449</v>
      </c>
      <c r="D14" s="1530">
        <v>30.100975833839623</v>
      </c>
      <c r="E14" s="1530">
        <v>27.341288147741654</v>
      </c>
      <c r="F14" s="1530">
        <v>27.182135709807199</v>
      </c>
      <c r="G14" s="1530">
        <v>29.947519390822414</v>
      </c>
      <c r="H14" s="1529">
        <v>30.490951746383832</v>
      </c>
      <c r="I14" s="2085"/>
      <c r="J14" s="2084"/>
      <c r="K14" s="1555"/>
      <c r="L14" s="2092"/>
    </row>
    <row r="15" spans="1:12" ht="10.5" customHeight="1" x14ac:dyDescent="0.2">
      <c r="A15" s="1483" t="s">
        <v>1124</v>
      </c>
      <c r="B15" s="1530">
        <v>2140</v>
      </c>
      <c r="C15" s="1530">
        <v>2156</v>
      </c>
      <c r="D15" s="1530">
        <v>2102</v>
      </c>
      <c r="E15" s="1530">
        <v>2285</v>
      </c>
      <c r="F15" s="1530">
        <v>2210</v>
      </c>
      <c r="G15" s="1530">
        <v>2442</v>
      </c>
      <c r="H15" s="1529">
        <v>2373</v>
      </c>
      <c r="I15" s="2085" t="s">
        <v>1174</v>
      </c>
      <c r="J15" s="2084" t="s">
        <v>1176</v>
      </c>
      <c r="K15" s="1556" t="s">
        <v>1174</v>
      </c>
      <c r="L15" s="2084" t="s">
        <v>1176</v>
      </c>
    </row>
    <row r="16" spans="1:12" ht="10.5" customHeight="1" x14ac:dyDescent="0.2">
      <c r="A16" s="1531" t="s">
        <v>1044</v>
      </c>
      <c r="B16" s="1530">
        <v>5539</v>
      </c>
      <c r="C16" s="1530">
        <v>5542</v>
      </c>
      <c r="D16" s="1530">
        <v>5481</v>
      </c>
      <c r="E16" s="1530">
        <v>5577</v>
      </c>
      <c r="F16" s="1530">
        <v>5330</v>
      </c>
      <c r="G16" s="1530">
        <v>5518</v>
      </c>
      <c r="H16" s="1529">
        <v>5525</v>
      </c>
      <c r="I16" s="2085" t="s">
        <v>1163</v>
      </c>
      <c r="J16" s="2084" t="s">
        <v>1156</v>
      </c>
      <c r="K16" s="1556" t="s">
        <v>1163</v>
      </c>
      <c r="L16" s="2084" t="s">
        <v>1156</v>
      </c>
    </row>
    <row r="17" spans="1:12" ht="10.5" customHeight="1" thickBot="1" x14ac:dyDescent="0.25">
      <c r="A17" s="1483" t="s">
        <v>1043</v>
      </c>
      <c r="B17" s="1530">
        <v>2677</v>
      </c>
      <c r="C17" s="1530">
        <v>2714</v>
      </c>
      <c r="D17" s="1530">
        <v>2720</v>
      </c>
      <c r="E17" s="1530">
        <v>2735</v>
      </c>
      <c r="F17" s="1530">
        <v>2947</v>
      </c>
      <c r="G17" s="1530">
        <v>2967</v>
      </c>
      <c r="H17" s="1529">
        <v>3464</v>
      </c>
      <c r="I17" s="2079" t="s">
        <v>1174</v>
      </c>
      <c r="J17" s="2078" t="s">
        <v>1154</v>
      </c>
      <c r="K17" s="1967" t="s">
        <v>1174</v>
      </c>
      <c r="L17" s="2091" t="s">
        <v>1154</v>
      </c>
    </row>
    <row r="18" spans="1:12" ht="10.5" customHeight="1" x14ac:dyDescent="0.2">
      <c r="A18" s="1483"/>
      <c r="B18" s="1482"/>
      <c r="C18" s="1482"/>
      <c r="D18" s="1482"/>
      <c r="E18" s="1482"/>
      <c r="F18" s="1482"/>
      <c r="G18" s="1482"/>
      <c r="H18" s="1482"/>
      <c r="I18" s="1461"/>
      <c r="J18" s="1461"/>
      <c r="K18" s="1577"/>
      <c r="L18" s="1577"/>
    </row>
    <row r="19" spans="1:12" ht="10.5" customHeight="1" x14ac:dyDescent="0.2">
      <c r="A19" s="1483"/>
      <c r="B19" s="1482"/>
      <c r="C19" s="1482"/>
      <c r="D19" s="1482"/>
      <c r="E19" s="1482"/>
      <c r="F19" s="1482"/>
      <c r="G19" s="1482"/>
      <c r="H19" s="1482"/>
      <c r="I19" s="1461"/>
      <c r="J19" s="1461"/>
      <c r="K19" s="1577"/>
      <c r="L19" s="1577"/>
    </row>
    <row r="20" spans="1:12" ht="13.5" customHeight="1" thickBot="1" x14ac:dyDescent="0.25">
      <c r="A20" s="2614" t="s">
        <v>1597</v>
      </c>
      <c r="B20" s="2614" t="s">
        <v>85</v>
      </c>
      <c r="C20" s="2614" t="s">
        <v>85</v>
      </c>
      <c r="D20" s="2614" t="s">
        <v>85</v>
      </c>
      <c r="E20" s="2614" t="s">
        <v>85</v>
      </c>
      <c r="F20" s="2614" t="s">
        <v>85</v>
      </c>
      <c r="G20" s="2614" t="s">
        <v>85</v>
      </c>
      <c r="H20" s="2614" t="s">
        <v>85</v>
      </c>
      <c r="I20" s="2620" t="s">
        <v>85</v>
      </c>
      <c r="J20" s="2620" t="s">
        <v>85</v>
      </c>
      <c r="K20" s="2614" t="s">
        <v>85</v>
      </c>
      <c r="L20" s="2614" t="s">
        <v>85</v>
      </c>
    </row>
    <row r="21" spans="1:12" ht="11.25" customHeight="1" x14ac:dyDescent="0.2">
      <c r="A21" s="1477"/>
      <c r="B21" s="1477"/>
      <c r="C21" s="1477"/>
      <c r="D21" s="1477"/>
      <c r="E21" s="1477"/>
      <c r="F21" s="1477"/>
      <c r="G21" s="1477"/>
      <c r="H21" s="1495"/>
      <c r="I21" s="2642" t="s">
        <v>1059</v>
      </c>
      <c r="J21" s="2643" t="s">
        <v>85</v>
      </c>
      <c r="K21" s="2641"/>
      <c r="L21" s="2614" t="s">
        <v>85</v>
      </c>
    </row>
    <row r="22" spans="1:12" ht="10.5" customHeight="1" thickBot="1" x14ac:dyDescent="0.25">
      <c r="A22" s="2083" t="s">
        <v>994</v>
      </c>
      <c r="B22" s="2082" t="s">
        <v>1465</v>
      </c>
      <c r="C22" s="2082" t="s">
        <v>1034</v>
      </c>
      <c r="D22" s="2082" t="s">
        <v>1033</v>
      </c>
      <c r="E22" s="2082" t="s">
        <v>1032</v>
      </c>
      <c r="F22" s="2082" t="s">
        <v>1041</v>
      </c>
      <c r="G22" s="2082" t="s">
        <v>1040</v>
      </c>
      <c r="H22" s="1492" t="s">
        <v>1039</v>
      </c>
      <c r="I22" s="2081" t="s">
        <v>1464</v>
      </c>
      <c r="J22" s="2080" t="s">
        <v>1463</v>
      </c>
      <c r="K22" s="1573"/>
      <c r="L22" s="1466"/>
    </row>
    <row r="23" spans="1:12" ht="10.5" customHeight="1" x14ac:dyDescent="0.2">
      <c r="A23" s="1491" t="s">
        <v>1058</v>
      </c>
      <c r="B23" s="1543" t="s">
        <v>322</v>
      </c>
      <c r="C23" s="1543" t="s">
        <v>322</v>
      </c>
      <c r="D23" s="1543">
        <v>-1</v>
      </c>
      <c r="E23" s="1543">
        <v>-1</v>
      </c>
      <c r="F23" s="1543" t="s">
        <v>322</v>
      </c>
      <c r="G23" s="1543">
        <v>-1</v>
      </c>
      <c r="H23" s="1542">
        <v>-1</v>
      </c>
      <c r="I23" s="1490" t="s">
        <v>1163</v>
      </c>
      <c r="J23" s="1489" t="s">
        <v>1163</v>
      </c>
      <c r="K23" s="1556"/>
      <c r="L23" s="1461"/>
    </row>
    <row r="24" spans="1:12" ht="10.5" customHeight="1" x14ac:dyDescent="0.2">
      <c r="A24" s="1483" t="s">
        <v>1057</v>
      </c>
      <c r="B24" s="1530">
        <v>228</v>
      </c>
      <c r="C24" s="1530">
        <v>220</v>
      </c>
      <c r="D24" s="1530">
        <v>220</v>
      </c>
      <c r="E24" s="1530">
        <v>222</v>
      </c>
      <c r="F24" s="1530">
        <v>219</v>
      </c>
      <c r="G24" s="1530">
        <v>229</v>
      </c>
      <c r="H24" s="1529">
        <v>229</v>
      </c>
      <c r="I24" s="2085" t="s">
        <v>1156</v>
      </c>
      <c r="J24" s="2084" t="s">
        <v>1156</v>
      </c>
      <c r="K24" s="1556"/>
      <c r="L24" s="1461"/>
    </row>
    <row r="25" spans="1:12" ht="10.5" customHeight="1" x14ac:dyDescent="0.2">
      <c r="A25" s="1483" t="s">
        <v>1056</v>
      </c>
      <c r="B25" s="1530" t="s">
        <v>322</v>
      </c>
      <c r="C25" s="1530">
        <v>-1</v>
      </c>
      <c r="D25" s="1530" t="s">
        <v>322</v>
      </c>
      <c r="E25" s="1530">
        <v>2</v>
      </c>
      <c r="F25" s="1530">
        <v>-1</v>
      </c>
      <c r="G25" s="1530">
        <v>3</v>
      </c>
      <c r="H25" s="1529">
        <v>5</v>
      </c>
      <c r="I25" s="2085" t="s">
        <v>1163</v>
      </c>
      <c r="J25" s="2084" t="s">
        <v>1163</v>
      </c>
      <c r="K25" s="1556"/>
      <c r="L25" s="1461"/>
    </row>
    <row r="26" spans="1:12" ht="10.5" customHeight="1" x14ac:dyDescent="0.2">
      <c r="A26" s="1483" t="s">
        <v>1055</v>
      </c>
      <c r="B26" s="1530">
        <v>1</v>
      </c>
      <c r="C26" s="1530">
        <v>2</v>
      </c>
      <c r="D26" s="1530">
        <v>1</v>
      </c>
      <c r="E26" s="1530">
        <v>5</v>
      </c>
      <c r="F26" s="1530">
        <v>1</v>
      </c>
      <c r="G26" s="1530">
        <v>2</v>
      </c>
      <c r="H26" s="1529">
        <v>1</v>
      </c>
      <c r="I26" s="2085" t="s">
        <v>1163</v>
      </c>
      <c r="J26" s="2084" t="s">
        <v>1163</v>
      </c>
      <c r="K26" s="1556"/>
      <c r="L26" s="1577"/>
    </row>
    <row r="27" spans="1:12" ht="10.5" customHeight="1" x14ac:dyDescent="0.2">
      <c r="A27" s="1460" t="s">
        <v>1054</v>
      </c>
      <c r="B27" s="1514">
        <v>229</v>
      </c>
      <c r="C27" s="1514">
        <v>221</v>
      </c>
      <c r="D27" s="1514">
        <v>220</v>
      </c>
      <c r="E27" s="1514">
        <v>228</v>
      </c>
      <c r="F27" s="1514">
        <v>219</v>
      </c>
      <c r="G27" s="1514">
        <v>233</v>
      </c>
      <c r="H27" s="1534">
        <v>234</v>
      </c>
      <c r="I27" s="2090" t="s">
        <v>1156</v>
      </c>
      <c r="J27" s="2089" t="s">
        <v>1461</v>
      </c>
      <c r="K27" s="1557"/>
      <c r="L27" s="1472"/>
    </row>
    <row r="28" spans="1:12" ht="10.5" customHeight="1" x14ac:dyDescent="0.2">
      <c r="A28" s="1460" t="s">
        <v>1053</v>
      </c>
      <c r="B28" s="1514">
        <v>-78</v>
      </c>
      <c r="C28" s="1514">
        <v>-72</v>
      </c>
      <c r="D28" s="1514">
        <v>-73</v>
      </c>
      <c r="E28" s="1514">
        <v>-78</v>
      </c>
      <c r="F28" s="1514">
        <v>-73</v>
      </c>
      <c r="G28" s="1514">
        <v>-71</v>
      </c>
      <c r="H28" s="1534">
        <v>-74</v>
      </c>
      <c r="I28" s="2090" t="s">
        <v>1471</v>
      </c>
      <c r="J28" s="2089" t="s">
        <v>1468</v>
      </c>
      <c r="K28" s="1557"/>
      <c r="L28" s="1472"/>
    </row>
    <row r="29" spans="1:12" ht="10.5" customHeight="1" x14ac:dyDescent="0.2">
      <c r="A29" s="1460" t="s">
        <v>1052</v>
      </c>
      <c r="B29" s="1514">
        <v>151</v>
      </c>
      <c r="C29" s="1514">
        <v>149</v>
      </c>
      <c r="D29" s="1514">
        <v>147</v>
      </c>
      <c r="E29" s="1514">
        <v>150</v>
      </c>
      <c r="F29" s="1514">
        <v>146</v>
      </c>
      <c r="G29" s="1514">
        <v>162</v>
      </c>
      <c r="H29" s="1534">
        <v>160</v>
      </c>
      <c r="I29" s="2090" t="s">
        <v>1170</v>
      </c>
      <c r="J29" s="2089" t="s">
        <v>1173</v>
      </c>
      <c r="K29" s="1557"/>
      <c r="L29" s="1472"/>
    </row>
    <row r="30" spans="1:12" ht="10.5" customHeight="1" x14ac:dyDescent="0.2">
      <c r="A30" s="1483" t="s">
        <v>1051</v>
      </c>
      <c r="B30" s="1530" t="s">
        <v>322</v>
      </c>
      <c r="C30" s="1530" t="s">
        <v>322</v>
      </c>
      <c r="D30" s="1530" t="s">
        <v>322</v>
      </c>
      <c r="E30" s="1530" t="s">
        <v>322</v>
      </c>
      <c r="F30" s="1530" t="s">
        <v>322</v>
      </c>
      <c r="G30" s="1530" t="s">
        <v>322</v>
      </c>
      <c r="H30" s="1529" t="s">
        <v>322</v>
      </c>
      <c r="I30" s="2085"/>
      <c r="J30" s="2084"/>
      <c r="K30" s="1558"/>
      <c r="L30" s="1461"/>
    </row>
    <row r="31" spans="1:12" ht="10.5" customHeight="1" x14ac:dyDescent="0.2">
      <c r="A31" s="1460" t="s">
        <v>1050</v>
      </c>
      <c r="B31" s="1514">
        <v>151</v>
      </c>
      <c r="C31" s="1514">
        <v>149</v>
      </c>
      <c r="D31" s="1514">
        <v>147</v>
      </c>
      <c r="E31" s="1514">
        <v>150</v>
      </c>
      <c r="F31" s="1514">
        <v>146</v>
      </c>
      <c r="G31" s="1514">
        <v>162</v>
      </c>
      <c r="H31" s="1534">
        <v>160</v>
      </c>
      <c r="I31" s="2090" t="s">
        <v>1170</v>
      </c>
      <c r="J31" s="2089" t="s">
        <v>1173</v>
      </c>
      <c r="K31" s="1557"/>
      <c r="L31" s="1472"/>
    </row>
    <row r="32" spans="1:12" ht="7.5" customHeight="1" x14ac:dyDescent="0.2">
      <c r="A32" s="1474"/>
      <c r="B32" s="1533"/>
      <c r="C32" s="1533"/>
      <c r="D32" s="1533"/>
      <c r="E32" s="1533"/>
      <c r="F32" s="1533"/>
      <c r="G32" s="1533"/>
      <c r="H32" s="1532"/>
      <c r="I32" s="2088"/>
      <c r="J32" s="2087"/>
      <c r="K32" s="1557"/>
      <c r="L32" s="1472"/>
    </row>
    <row r="33" spans="1:12" ht="10.5" customHeight="1" x14ac:dyDescent="0.2">
      <c r="A33" s="2060" t="s">
        <v>1195</v>
      </c>
      <c r="B33" s="1559">
        <v>34.061135371179041</v>
      </c>
      <c r="C33" s="1559">
        <v>32.579185520361989</v>
      </c>
      <c r="D33" s="1559">
        <v>33.181818181818187</v>
      </c>
      <c r="E33" s="1559">
        <v>34.210526315789473</v>
      </c>
      <c r="F33" s="1559">
        <v>33.333333333333329</v>
      </c>
      <c r="G33" s="1559">
        <v>30.472103004291846</v>
      </c>
      <c r="H33" s="1560">
        <v>31.623931623931622</v>
      </c>
      <c r="I33" s="2085"/>
      <c r="J33" s="2084"/>
      <c r="K33" s="1556"/>
      <c r="L33" s="1461"/>
    </row>
    <row r="34" spans="1:12" ht="10.5" customHeight="1" x14ac:dyDescent="0.2">
      <c r="A34" s="2060" t="s">
        <v>1194</v>
      </c>
      <c r="B34" s="1559">
        <v>40.566873339238263</v>
      </c>
      <c r="C34" s="1559">
        <v>40.209233568342057</v>
      </c>
      <c r="D34" s="1559">
        <v>41.706161137440759</v>
      </c>
      <c r="E34" s="1559">
        <v>43.263757115749527</v>
      </c>
      <c r="F34" s="1559">
        <v>40.725244072524404</v>
      </c>
      <c r="G34" s="1559">
        <v>43.42963653308481</v>
      </c>
      <c r="H34" s="1560">
        <v>43.373493975903614</v>
      </c>
      <c r="I34" s="2085"/>
      <c r="J34" s="2084"/>
      <c r="K34" s="1555"/>
      <c r="L34" s="1581"/>
    </row>
    <row r="35" spans="1:12" ht="10.5" customHeight="1" x14ac:dyDescent="0.2">
      <c r="A35" s="2060" t="s">
        <v>1124</v>
      </c>
      <c r="B35" s="1482">
        <v>256</v>
      </c>
      <c r="C35" s="1482">
        <v>264</v>
      </c>
      <c r="D35" s="1482">
        <v>262</v>
      </c>
      <c r="E35" s="1482">
        <v>272</v>
      </c>
      <c r="F35" s="1482">
        <v>269</v>
      </c>
      <c r="G35" s="1482">
        <v>268</v>
      </c>
      <c r="H35" s="1485">
        <v>276</v>
      </c>
      <c r="I35" s="2085" t="s">
        <v>1176</v>
      </c>
      <c r="J35" s="2084" t="s">
        <v>1171</v>
      </c>
      <c r="K35" s="1556"/>
      <c r="L35" s="1461"/>
    </row>
    <row r="36" spans="1:12" ht="10.5" customHeight="1" x14ac:dyDescent="0.2">
      <c r="A36" s="2060" t="s">
        <v>1044</v>
      </c>
      <c r="B36" s="1482">
        <v>978</v>
      </c>
      <c r="C36" s="1482">
        <v>954</v>
      </c>
      <c r="D36" s="1482">
        <v>942</v>
      </c>
      <c r="E36" s="1482">
        <v>1001</v>
      </c>
      <c r="F36" s="1482">
        <v>951</v>
      </c>
      <c r="G36" s="1482">
        <v>956</v>
      </c>
      <c r="H36" s="1485">
        <v>996</v>
      </c>
      <c r="I36" s="2085" t="s">
        <v>1173</v>
      </c>
      <c r="J36" s="2084" t="s">
        <v>1173</v>
      </c>
      <c r="K36" s="1556"/>
      <c r="L36" s="1461"/>
    </row>
    <row r="37" spans="1:12" ht="10.5" customHeight="1" x14ac:dyDescent="0.2">
      <c r="A37" s="2179" t="s">
        <v>1528</v>
      </c>
      <c r="B37" s="1559">
        <v>115.5</v>
      </c>
      <c r="C37" s="1559">
        <v>113.9</v>
      </c>
      <c r="D37" s="1559">
        <v>113.4</v>
      </c>
      <c r="E37" s="1559">
        <v>106.5</v>
      </c>
      <c r="F37" s="1559">
        <v>115.2</v>
      </c>
      <c r="G37" s="1559">
        <v>112.5</v>
      </c>
      <c r="H37" s="1560">
        <v>110.5</v>
      </c>
      <c r="I37" s="2085" t="s">
        <v>1170</v>
      </c>
      <c r="J37" s="2084" t="s">
        <v>1163</v>
      </c>
      <c r="K37" s="1580"/>
      <c r="L37" s="1577"/>
    </row>
    <row r="38" spans="1:12" ht="10.5" customHeight="1" x14ac:dyDescent="0.2">
      <c r="A38" s="2060" t="s">
        <v>1193</v>
      </c>
      <c r="B38" s="1559">
        <v>113.6</v>
      </c>
      <c r="C38" s="1559">
        <v>108.6</v>
      </c>
      <c r="D38" s="1559">
        <v>103.8</v>
      </c>
      <c r="E38" s="1559">
        <v>98.3</v>
      </c>
      <c r="F38" s="1559">
        <v>101.6</v>
      </c>
      <c r="G38" s="1559">
        <v>100.9</v>
      </c>
      <c r="H38" s="1560">
        <v>105.3</v>
      </c>
      <c r="I38" s="2085" t="s">
        <v>1461</v>
      </c>
      <c r="J38" s="2084" t="s">
        <v>1480</v>
      </c>
      <c r="K38" s="1580"/>
      <c r="L38" s="1577"/>
    </row>
    <row r="39" spans="1:12" ht="19.5" customHeight="1" x14ac:dyDescent="0.2">
      <c r="A39" s="2086" t="s">
        <v>1192</v>
      </c>
      <c r="B39" s="1559">
        <v>0.6</v>
      </c>
      <c r="C39" s="1559">
        <v>0.8</v>
      </c>
      <c r="D39" s="1559">
        <v>-1.6</v>
      </c>
      <c r="E39" s="1559">
        <v>-0.2</v>
      </c>
      <c r="F39" s="1559">
        <v>0.3</v>
      </c>
      <c r="G39" s="1559">
        <v>-0.2</v>
      </c>
      <c r="H39" s="1560">
        <v>-0.8</v>
      </c>
      <c r="I39" s="2085"/>
      <c r="J39" s="2084"/>
      <c r="K39" s="1580"/>
      <c r="L39" s="1577"/>
    </row>
    <row r="40" spans="1:12" ht="10.5" customHeight="1" x14ac:dyDescent="0.2">
      <c r="A40" s="2060" t="s">
        <v>1191</v>
      </c>
      <c r="B40" s="1559">
        <v>3.1</v>
      </c>
      <c r="C40" s="1559">
        <v>2</v>
      </c>
      <c r="D40" s="1559">
        <v>1.4</v>
      </c>
      <c r="E40" s="1559">
        <v>-1.2</v>
      </c>
      <c r="F40" s="1559">
        <v>-0.4</v>
      </c>
      <c r="G40" s="1559">
        <v>-4.3</v>
      </c>
      <c r="H40" s="1560">
        <v>-1.6</v>
      </c>
      <c r="I40" s="2085"/>
      <c r="J40" s="2084"/>
      <c r="K40" s="1580"/>
      <c r="L40" s="1577"/>
    </row>
    <row r="41" spans="1:12" ht="10.5" customHeight="1" thickBot="1" x14ac:dyDescent="0.25">
      <c r="A41" s="2060" t="s">
        <v>1043</v>
      </c>
      <c r="B41" s="1482">
        <v>858</v>
      </c>
      <c r="C41" s="1482">
        <v>851</v>
      </c>
      <c r="D41" s="1482">
        <v>820</v>
      </c>
      <c r="E41" s="1482">
        <v>800</v>
      </c>
      <c r="F41" s="1482">
        <v>796</v>
      </c>
      <c r="G41" s="1482">
        <v>752</v>
      </c>
      <c r="H41" s="1485">
        <v>752</v>
      </c>
      <c r="I41" s="2079" t="s">
        <v>1170</v>
      </c>
      <c r="J41" s="2078" t="s">
        <v>1471</v>
      </c>
      <c r="K41" s="1580"/>
      <c r="L41" s="1577"/>
    </row>
    <row r="42" spans="1:12" ht="10.5" customHeight="1" x14ac:dyDescent="0.2">
      <c r="A42" s="2060"/>
      <c r="B42" s="1482"/>
      <c r="C42" s="1482"/>
      <c r="D42" s="1482"/>
      <c r="E42" s="1482"/>
      <c r="F42" s="1482"/>
      <c r="G42" s="1482"/>
      <c r="H42" s="1482"/>
      <c r="I42" s="1461"/>
      <c r="J42" s="1461"/>
      <c r="K42" s="1577"/>
      <c r="L42" s="1577"/>
    </row>
    <row r="43" spans="1:12" ht="10.5" customHeight="1" x14ac:dyDescent="0.2">
      <c r="A43" s="2060"/>
      <c r="B43" s="1482"/>
      <c r="C43" s="1482"/>
      <c r="D43" s="1482"/>
      <c r="E43" s="1482"/>
      <c r="F43" s="1482"/>
      <c r="G43" s="1482"/>
      <c r="H43" s="1482"/>
      <c r="I43" s="1461"/>
      <c r="J43" s="1461"/>
      <c r="K43" s="1577"/>
      <c r="L43" s="1577"/>
    </row>
    <row r="44" spans="1:12" ht="4.5" customHeight="1" thickBot="1" x14ac:dyDescent="0.25">
      <c r="A44" s="1483"/>
      <c r="B44" s="1483"/>
      <c r="C44" s="1482"/>
      <c r="D44" s="1482"/>
      <c r="E44" s="1482"/>
      <c r="F44" s="1482"/>
      <c r="G44" s="1482"/>
      <c r="H44" s="1482"/>
      <c r="I44" s="1578"/>
      <c r="J44" s="1578"/>
      <c r="K44" s="1579"/>
      <c r="L44" s="1579"/>
    </row>
    <row r="45" spans="1:12" ht="13.5" customHeight="1" x14ac:dyDescent="0.2">
      <c r="A45" s="2614" t="s">
        <v>1190</v>
      </c>
      <c r="B45" s="2614" t="s">
        <v>85</v>
      </c>
      <c r="C45" s="2614" t="s">
        <v>85</v>
      </c>
      <c r="D45" s="2614" t="s">
        <v>85</v>
      </c>
      <c r="E45" s="1477"/>
      <c r="F45" s="1477"/>
      <c r="G45" s="1477"/>
      <c r="H45" s="1495"/>
      <c r="I45" s="2642" t="s">
        <v>1059</v>
      </c>
      <c r="J45" s="2643" t="s">
        <v>85</v>
      </c>
      <c r="K45" s="2642" t="s">
        <v>1122</v>
      </c>
      <c r="L45" s="2643" t="s">
        <v>85</v>
      </c>
    </row>
    <row r="46" spans="1:12" ht="10.5" customHeight="1" thickBot="1" x14ac:dyDescent="0.25">
      <c r="A46" s="2083" t="s">
        <v>1027</v>
      </c>
      <c r="B46" s="2082" t="s">
        <v>1465</v>
      </c>
      <c r="C46" s="2082" t="s">
        <v>1034</v>
      </c>
      <c r="D46" s="2082" t="s">
        <v>1033</v>
      </c>
      <c r="E46" s="2082" t="s">
        <v>1032</v>
      </c>
      <c r="F46" s="2082" t="s">
        <v>1041</v>
      </c>
      <c r="G46" s="2082" t="s">
        <v>1040</v>
      </c>
      <c r="H46" s="1492" t="s">
        <v>1039</v>
      </c>
      <c r="I46" s="2081" t="s">
        <v>1464</v>
      </c>
      <c r="J46" s="2080" t="s">
        <v>1463</v>
      </c>
      <c r="K46" s="2081" t="s">
        <v>1464</v>
      </c>
      <c r="L46" s="2080" t="s">
        <v>1463</v>
      </c>
    </row>
    <row r="47" spans="1:12" ht="10.5" customHeight="1" x14ac:dyDescent="0.2">
      <c r="A47" s="1526" t="s">
        <v>1181</v>
      </c>
      <c r="B47" s="2405">
        <v>7.7</v>
      </c>
      <c r="C47" s="2405">
        <v>7.5</v>
      </c>
      <c r="D47" s="2405">
        <v>7.2</v>
      </c>
      <c r="E47" s="2405">
        <v>7.1999999999999993</v>
      </c>
      <c r="F47" s="2406">
        <v>8.3000000000000007</v>
      </c>
      <c r="G47" s="2406">
        <v>8.1999999999999993</v>
      </c>
      <c r="H47" s="2407">
        <v>7.3000000000000007</v>
      </c>
      <c r="I47" s="1490" t="s">
        <v>1173</v>
      </c>
      <c r="J47" s="1489" t="s">
        <v>1474</v>
      </c>
      <c r="K47" s="1490" t="s">
        <v>1173</v>
      </c>
      <c r="L47" s="1489" t="s">
        <v>1474</v>
      </c>
    </row>
    <row r="48" spans="1:12" ht="10.5" customHeight="1" thickBot="1" x14ac:dyDescent="0.25">
      <c r="A48" s="1502" t="s">
        <v>1180</v>
      </c>
      <c r="B48" s="2201">
        <v>10.199999999999999</v>
      </c>
      <c r="C48" s="2203">
        <v>10.1</v>
      </c>
      <c r="D48" s="2202">
        <v>9.4</v>
      </c>
      <c r="E48" s="2202">
        <v>9.3999999999999986</v>
      </c>
      <c r="F48" s="2202">
        <v>11.6</v>
      </c>
      <c r="G48" s="2202">
        <v>10.7</v>
      </c>
      <c r="H48" s="2397">
        <v>10.199999999999999</v>
      </c>
      <c r="I48" s="2079" t="s">
        <v>1170</v>
      </c>
      <c r="J48" s="2078" t="s">
        <v>1490</v>
      </c>
      <c r="K48" s="2079" t="s">
        <v>1170</v>
      </c>
      <c r="L48" s="2078" t="s">
        <v>1490</v>
      </c>
    </row>
    <row r="49" spans="1:12" ht="10.5" customHeight="1" x14ac:dyDescent="0.2">
      <c r="A49" s="1502"/>
      <c r="B49" s="1502"/>
      <c r="C49" s="1523"/>
      <c r="D49" s="1462"/>
      <c r="E49" s="1462"/>
      <c r="F49" s="1462"/>
      <c r="G49" s="1462"/>
      <c r="H49" s="1462"/>
      <c r="I49" s="1461"/>
      <c r="J49" s="1461"/>
      <c r="K49" s="1461"/>
      <c r="L49" s="1461"/>
    </row>
    <row r="50" spans="1:12" ht="10.5" customHeight="1" x14ac:dyDescent="0.2">
      <c r="A50" s="1502"/>
      <c r="B50" s="1502"/>
      <c r="C50" s="1523"/>
      <c r="D50" s="1462"/>
      <c r="E50" s="1462"/>
      <c r="F50" s="1462"/>
      <c r="G50" s="1462"/>
      <c r="H50" s="1462"/>
      <c r="I50" s="1461"/>
      <c r="J50" s="1461"/>
      <c r="K50" s="1461"/>
      <c r="L50" s="1461"/>
    </row>
    <row r="51" spans="1:12" ht="10.5" customHeight="1" x14ac:dyDescent="0.2">
      <c r="A51" s="1502"/>
      <c r="B51" s="1502"/>
      <c r="C51" s="1523"/>
      <c r="D51" s="1462"/>
      <c r="E51" s="1462"/>
      <c r="F51" s="1462"/>
      <c r="G51" s="1462"/>
      <c r="H51" s="1462"/>
      <c r="I51" s="1461"/>
      <c r="J51" s="1461"/>
      <c r="K51" s="1461"/>
      <c r="L51" s="1461"/>
    </row>
    <row r="52" spans="1:12" ht="3" customHeight="1" x14ac:dyDescent="0.2">
      <c r="A52" s="2622"/>
      <c r="B52" s="2622" t="s">
        <v>85</v>
      </c>
      <c r="C52" s="2622" t="s">
        <v>85</v>
      </c>
      <c r="D52" s="2622" t="s">
        <v>85</v>
      </c>
      <c r="E52" s="2622" t="s">
        <v>85</v>
      </c>
      <c r="F52" s="2622" t="s">
        <v>85</v>
      </c>
      <c r="G52" s="2622" t="s">
        <v>85</v>
      </c>
      <c r="H52" s="2622" t="s">
        <v>85</v>
      </c>
      <c r="I52" s="2622" t="s">
        <v>85</v>
      </c>
      <c r="J52" s="2622" t="s">
        <v>85</v>
      </c>
      <c r="K52" s="2622" t="s">
        <v>85</v>
      </c>
      <c r="L52" s="2622" t="s">
        <v>85</v>
      </c>
    </row>
    <row r="53" spans="1:12" ht="15" customHeight="1" x14ac:dyDescent="0.25">
      <c r="A53" s="2614" t="s">
        <v>1189</v>
      </c>
      <c r="B53" s="2614" t="s">
        <v>85</v>
      </c>
      <c r="C53" s="2614" t="s">
        <v>85</v>
      </c>
      <c r="D53" s="2614" t="s">
        <v>85</v>
      </c>
      <c r="E53" s="1478"/>
      <c r="F53" s="1478"/>
      <c r="G53" s="1478"/>
      <c r="H53" s="1478"/>
      <c r="I53" s="1478"/>
      <c r="J53" s="1478"/>
      <c r="K53" s="1478"/>
      <c r="L53" s="1478"/>
    </row>
    <row r="54" spans="1:12" ht="15" customHeight="1" x14ac:dyDescent="0.25">
      <c r="A54" s="2077" t="s">
        <v>1465</v>
      </c>
      <c r="B54" s="1478"/>
      <c r="C54" s="2076"/>
      <c r="D54" s="2076"/>
      <c r="E54" s="2076"/>
      <c r="F54" s="2076"/>
      <c r="G54" s="1478"/>
      <c r="H54" s="1478"/>
      <c r="I54" s="1478"/>
      <c r="J54" s="1478"/>
      <c r="K54" s="1478"/>
      <c r="L54" s="1478"/>
    </row>
    <row r="55" spans="1:12" ht="57.75" customHeight="1" x14ac:dyDescent="0.25">
      <c r="A55" s="1438"/>
      <c r="B55" s="2075"/>
      <c r="C55" s="2075" t="s">
        <v>1188</v>
      </c>
      <c r="D55" s="2075" t="s">
        <v>1187</v>
      </c>
      <c r="E55" s="2075" t="s">
        <v>1186</v>
      </c>
      <c r="F55" s="2074" t="s">
        <v>1022</v>
      </c>
      <c r="G55" s="1478"/>
      <c r="H55" s="1478"/>
      <c r="I55" s="1478"/>
      <c r="J55" s="1478"/>
      <c r="K55" s="1478"/>
      <c r="L55" s="1478"/>
    </row>
    <row r="56" spans="1:12" ht="8.25" customHeight="1" thickBot="1" x14ac:dyDescent="0.3">
      <c r="A56" s="2073" t="s">
        <v>994</v>
      </c>
      <c r="B56" s="2072"/>
      <c r="C56" s="2072"/>
      <c r="D56" s="2072"/>
      <c r="E56" s="2072"/>
      <c r="F56" s="2071"/>
      <c r="G56" s="1478"/>
      <c r="H56" s="1478"/>
      <c r="I56" s="1478"/>
      <c r="J56" s="1478"/>
      <c r="K56" s="1478"/>
      <c r="L56" s="1478"/>
    </row>
    <row r="57" spans="1:12" ht="15" customHeight="1" x14ac:dyDescent="0.25">
      <c r="A57" s="2070" t="s">
        <v>1058</v>
      </c>
      <c r="B57" s="2069"/>
      <c r="C57" s="2068" t="s">
        <v>322</v>
      </c>
      <c r="D57" s="2068" t="s">
        <v>322</v>
      </c>
      <c r="E57" s="2068">
        <v>14</v>
      </c>
      <c r="F57" s="2068">
        <v>-1</v>
      </c>
      <c r="G57" s="1478"/>
      <c r="H57" s="1478"/>
      <c r="I57" s="1478"/>
      <c r="J57" s="1478"/>
      <c r="K57" s="1478"/>
      <c r="L57" s="1478"/>
    </row>
    <row r="58" spans="1:12" ht="15" customHeight="1" x14ac:dyDescent="0.25">
      <c r="A58" s="2067" t="s">
        <v>1057</v>
      </c>
      <c r="B58" s="2066"/>
      <c r="C58" s="2065">
        <v>228</v>
      </c>
      <c r="D58" s="2065">
        <v>80</v>
      </c>
      <c r="E58" s="2065">
        <v>45</v>
      </c>
      <c r="F58" s="2065">
        <v>1</v>
      </c>
      <c r="G58" s="1478"/>
      <c r="H58" s="1478"/>
      <c r="I58" s="1478"/>
      <c r="J58" s="1478"/>
      <c r="K58" s="1478"/>
      <c r="L58" s="1478"/>
    </row>
    <row r="59" spans="1:12" ht="15" customHeight="1" x14ac:dyDescent="0.25">
      <c r="A59" s="2067" t="s">
        <v>1056</v>
      </c>
      <c r="B59" s="2066"/>
      <c r="C59" s="2065" t="s">
        <v>322</v>
      </c>
      <c r="D59" s="2065">
        <v>5</v>
      </c>
      <c r="E59" s="2065">
        <v>6</v>
      </c>
      <c r="F59" s="2065" t="s">
        <v>322</v>
      </c>
      <c r="G59" s="1478"/>
      <c r="H59" s="1478"/>
      <c r="I59" s="1478"/>
      <c r="J59" s="1478"/>
      <c r="K59" s="1478"/>
      <c r="L59" s="1478"/>
    </row>
    <row r="60" spans="1:12" ht="15" customHeight="1" x14ac:dyDescent="0.25">
      <c r="A60" s="2067" t="s">
        <v>1055</v>
      </c>
      <c r="B60" s="2066"/>
      <c r="C60" s="2065">
        <v>1</v>
      </c>
      <c r="D60" s="2065">
        <v>16</v>
      </c>
      <c r="E60" s="2065" t="s">
        <v>322</v>
      </c>
      <c r="F60" s="2065">
        <v>4</v>
      </c>
      <c r="G60" s="1478"/>
      <c r="H60" s="1478"/>
      <c r="I60" s="1478"/>
      <c r="J60" s="1478"/>
      <c r="K60" s="1478"/>
      <c r="L60" s="1478"/>
    </row>
    <row r="61" spans="1:12" ht="15" customHeight="1" x14ac:dyDescent="0.25">
      <c r="A61" s="2063" t="s">
        <v>1185</v>
      </c>
      <c r="B61" s="2062"/>
      <c r="C61" s="2061">
        <v>229</v>
      </c>
      <c r="D61" s="2061">
        <v>101</v>
      </c>
      <c r="E61" s="2061">
        <v>65</v>
      </c>
      <c r="F61" s="2061">
        <v>4</v>
      </c>
      <c r="G61" s="1478"/>
      <c r="H61" s="1478"/>
      <c r="I61" s="1478"/>
      <c r="J61" s="1478"/>
      <c r="K61" s="1478"/>
      <c r="L61" s="1478"/>
    </row>
    <row r="62" spans="1:12" ht="15" customHeight="1" x14ac:dyDescent="0.25">
      <c r="A62" s="2063" t="s">
        <v>1184</v>
      </c>
      <c r="B62" s="2062"/>
      <c r="C62" s="2061">
        <v>-78</v>
      </c>
      <c r="D62" s="2061">
        <v>-29</v>
      </c>
      <c r="E62" s="2061">
        <v>-59</v>
      </c>
      <c r="F62" s="2061">
        <v>-22</v>
      </c>
      <c r="G62" s="1478"/>
      <c r="H62" s="1478"/>
      <c r="I62" s="1478"/>
      <c r="J62" s="1478"/>
      <c r="K62" s="1478"/>
      <c r="L62" s="1478"/>
    </row>
    <row r="63" spans="1:12" ht="15" customHeight="1" x14ac:dyDescent="0.25">
      <c r="A63" s="2063" t="s">
        <v>1052</v>
      </c>
      <c r="B63" s="2062"/>
      <c r="C63" s="2061">
        <v>151</v>
      </c>
      <c r="D63" s="2061">
        <v>72</v>
      </c>
      <c r="E63" s="2061">
        <v>6</v>
      </c>
      <c r="F63" s="2061">
        <v>-18</v>
      </c>
      <c r="G63" s="1478"/>
      <c r="H63" s="1478"/>
      <c r="I63" s="1478"/>
      <c r="J63" s="1478"/>
      <c r="K63" s="1478"/>
      <c r="L63" s="1478"/>
    </row>
    <row r="64" spans="1:12" ht="15" customHeight="1" x14ac:dyDescent="0.25">
      <c r="A64" s="2060" t="s">
        <v>1051</v>
      </c>
      <c r="B64" s="2064"/>
      <c r="C64" s="2058" t="s">
        <v>322</v>
      </c>
      <c r="D64" s="2058" t="s">
        <v>322</v>
      </c>
      <c r="E64" s="2058">
        <v>-2</v>
      </c>
      <c r="F64" s="2058">
        <v>1</v>
      </c>
      <c r="G64" s="1478"/>
      <c r="H64" s="1478"/>
      <c r="I64" s="1478"/>
      <c r="J64" s="1478"/>
      <c r="K64" s="1478"/>
      <c r="L64" s="1478"/>
    </row>
    <row r="65" spans="1:12" ht="15" customHeight="1" x14ac:dyDescent="0.25">
      <c r="A65" s="2063" t="s">
        <v>1050</v>
      </c>
      <c r="B65" s="2062"/>
      <c r="C65" s="2061">
        <v>151</v>
      </c>
      <c r="D65" s="2061">
        <v>72</v>
      </c>
      <c r="E65" s="2061">
        <v>4</v>
      </c>
      <c r="F65" s="2061">
        <v>-17</v>
      </c>
      <c r="G65" s="1478"/>
      <c r="H65" s="1478"/>
      <c r="I65" s="1478"/>
      <c r="J65" s="1478"/>
      <c r="K65" s="1478"/>
      <c r="L65" s="1478"/>
    </row>
    <row r="66" spans="1:12" ht="15" customHeight="1" x14ac:dyDescent="0.25">
      <c r="A66" s="2060" t="s">
        <v>1183</v>
      </c>
      <c r="B66" s="2059"/>
      <c r="C66" s="2057">
        <v>858</v>
      </c>
      <c r="D66" s="2058">
        <v>612</v>
      </c>
      <c r="E66" s="2057">
        <v>851</v>
      </c>
      <c r="F66" s="2057">
        <v>356</v>
      </c>
      <c r="G66" s="1478"/>
      <c r="H66" s="1478"/>
      <c r="I66" s="1478"/>
      <c r="J66" s="1478"/>
      <c r="K66" s="1478"/>
      <c r="L66" s="1478"/>
    </row>
  </sheetData>
  <mergeCells count="11">
    <mergeCell ref="A1:F1"/>
    <mergeCell ref="I1:J1"/>
    <mergeCell ref="K1:L1"/>
    <mergeCell ref="A20:L20"/>
    <mergeCell ref="A52:L52"/>
    <mergeCell ref="A53:D53"/>
    <mergeCell ref="I21:J21"/>
    <mergeCell ref="K21:L21"/>
    <mergeCell ref="A45:D45"/>
    <mergeCell ref="I45:J45"/>
    <mergeCell ref="K45:L45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  <headerFooter alignWithMargins="0"/>
  <ignoredErrors>
    <ignoredError sqref="A52:L71 A44:L48 A21:L41 A3:L17 B20:L2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51C0-BC6B-4BCC-BF51-43459CD6F9C1}">
  <sheetPr codeName="Sheet24"/>
  <dimension ref="A1:J42"/>
  <sheetViews>
    <sheetView view="pageBreakPreview" topLeftCell="A19" zoomScale="60" zoomScaleNormal="100" workbookViewId="0">
      <selection activeCell="B31" sqref="B31:J42"/>
    </sheetView>
  </sheetViews>
  <sheetFormatPr defaultColWidth="9.140625" defaultRowHeight="12.75" x14ac:dyDescent="0.2"/>
  <cols>
    <col min="1" max="1" width="21" style="880" customWidth="1"/>
    <col min="2" max="8" width="6.5703125" style="880" customWidth="1"/>
    <col min="9" max="10" width="7.85546875" style="880" customWidth="1"/>
    <col min="11" max="16384" width="9.140625" style="880"/>
  </cols>
  <sheetData>
    <row r="1" spans="1:10" ht="12.75" customHeight="1" x14ac:dyDescent="0.2">
      <c r="A1" s="2614" t="s">
        <v>1598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1477"/>
      <c r="H1" s="1495"/>
      <c r="I1" s="2644" t="s">
        <v>1059</v>
      </c>
      <c r="J1" s="2645" t="s">
        <v>85</v>
      </c>
    </row>
    <row r="2" spans="1:10" ht="10.5" customHeight="1" x14ac:dyDescent="0.2">
      <c r="A2" s="1494"/>
      <c r="B2" s="1494"/>
      <c r="C2" s="1494"/>
      <c r="D2" s="1494"/>
      <c r="E2" s="1494"/>
      <c r="F2" s="1494"/>
      <c r="G2" s="1494"/>
      <c r="H2" s="1493"/>
      <c r="I2" s="2103"/>
      <c r="J2" s="2102"/>
    </row>
    <row r="3" spans="1:10" ht="10.5" customHeight="1" thickBot="1" x14ac:dyDescent="0.25">
      <c r="A3" s="2101" t="s">
        <v>994</v>
      </c>
      <c r="B3" s="2100" t="s">
        <v>1465</v>
      </c>
      <c r="C3" s="2100" t="s">
        <v>1034</v>
      </c>
      <c r="D3" s="2100" t="s">
        <v>1033</v>
      </c>
      <c r="E3" s="2100" t="s">
        <v>1032</v>
      </c>
      <c r="F3" s="2100" t="s">
        <v>1041</v>
      </c>
      <c r="G3" s="2100" t="s">
        <v>1040</v>
      </c>
      <c r="H3" s="1492" t="s">
        <v>1039</v>
      </c>
      <c r="I3" s="2099" t="s">
        <v>1464</v>
      </c>
      <c r="J3" s="2098" t="s">
        <v>1463</v>
      </c>
    </row>
    <row r="4" spans="1:10" ht="10.5" customHeight="1" x14ac:dyDescent="0.2">
      <c r="A4" s="1491" t="s">
        <v>1058</v>
      </c>
      <c r="B4" s="1543">
        <v>14</v>
      </c>
      <c r="C4" s="1543">
        <v>15</v>
      </c>
      <c r="D4" s="1543">
        <v>14</v>
      </c>
      <c r="E4" s="1543">
        <v>14</v>
      </c>
      <c r="F4" s="1543">
        <v>15</v>
      </c>
      <c r="G4" s="1543">
        <v>16</v>
      </c>
      <c r="H4" s="1542">
        <v>17</v>
      </c>
      <c r="I4" s="2420" t="s">
        <v>1474</v>
      </c>
      <c r="J4" s="2421" t="s">
        <v>1474</v>
      </c>
    </row>
    <row r="5" spans="1:10" ht="10.5" customHeight="1" x14ac:dyDescent="0.2">
      <c r="A5" s="1483" t="s">
        <v>1057</v>
      </c>
      <c r="B5" s="1530">
        <v>45</v>
      </c>
      <c r="C5" s="1530">
        <v>47</v>
      </c>
      <c r="D5" s="1530">
        <v>42</v>
      </c>
      <c r="E5" s="1530">
        <v>48</v>
      </c>
      <c r="F5" s="1530">
        <v>40</v>
      </c>
      <c r="G5" s="1530">
        <v>45</v>
      </c>
      <c r="H5" s="1529">
        <v>30</v>
      </c>
      <c r="I5" s="2459" t="s">
        <v>1469</v>
      </c>
      <c r="J5" s="2460" t="s">
        <v>1160</v>
      </c>
    </row>
    <row r="6" spans="1:10" ht="10.5" customHeight="1" x14ac:dyDescent="0.2">
      <c r="A6" s="1483" t="s">
        <v>1056</v>
      </c>
      <c r="B6" s="1530">
        <v>6</v>
      </c>
      <c r="C6" s="1530">
        <v>7</v>
      </c>
      <c r="D6" s="1530">
        <v>15</v>
      </c>
      <c r="E6" s="1530">
        <v>6</v>
      </c>
      <c r="F6" s="1530">
        <v>7</v>
      </c>
      <c r="G6" s="1530">
        <v>9</v>
      </c>
      <c r="H6" s="1529">
        <v>8</v>
      </c>
      <c r="I6" s="2459" t="s">
        <v>1491</v>
      </c>
      <c r="J6" s="2460" t="s">
        <v>1491</v>
      </c>
    </row>
    <row r="7" spans="1:10" ht="10.5" customHeight="1" x14ac:dyDescent="0.2">
      <c r="A7" s="1483" t="s">
        <v>1055</v>
      </c>
      <c r="B7" s="1530" t="s">
        <v>322</v>
      </c>
      <c r="C7" s="1530" t="s">
        <v>322</v>
      </c>
      <c r="D7" s="1530" t="s">
        <v>322</v>
      </c>
      <c r="E7" s="1530" t="s">
        <v>322</v>
      </c>
      <c r="F7" s="1530" t="s">
        <v>322</v>
      </c>
      <c r="G7" s="1530" t="s">
        <v>322</v>
      </c>
      <c r="H7" s="1529" t="s">
        <v>322</v>
      </c>
      <c r="I7" s="2459" t="s">
        <v>85</v>
      </c>
      <c r="J7" s="2460"/>
    </row>
    <row r="8" spans="1:10" ht="10.5" customHeight="1" x14ac:dyDescent="0.2">
      <c r="A8" s="1460" t="s">
        <v>1054</v>
      </c>
      <c r="B8" s="1514">
        <v>65</v>
      </c>
      <c r="C8" s="1514">
        <v>69</v>
      </c>
      <c r="D8" s="1514">
        <v>71</v>
      </c>
      <c r="E8" s="1514">
        <v>68</v>
      </c>
      <c r="F8" s="1514">
        <v>62</v>
      </c>
      <c r="G8" s="1514">
        <v>70</v>
      </c>
      <c r="H8" s="1534">
        <v>55</v>
      </c>
      <c r="I8" s="2461" t="s">
        <v>1157</v>
      </c>
      <c r="J8" s="2462" t="s">
        <v>1461</v>
      </c>
    </row>
    <row r="9" spans="1:10" ht="10.5" customHeight="1" x14ac:dyDescent="0.2">
      <c r="A9" s="1460" t="s">
        <v>1053</v>
      </c>
      <c r="B9" s="1514">
        <v>-59</v>
      </c>
      <c r="C9" s="1514">
        <v>-65</v>
      </c>
      <c r="D9" s="1514">
        <v>-67</v>
      </c>
      <c r="E9" s="1514">
        <v>-57</v>
      </c>
      <c r="F9" s="1514">
        <v>-58</v>
      </c>
      <c r="G9" s="1514">
        <v>-61</v>
      </c>
      <c r="H9" s="1534">
        <v>-62</v>
      </c>
      <c r="I9" s="2461" t="s">
        <v>1154</v>
      </c>
      <c r="J9" s="2462" t="s">
        <v>1472</v>
      </c>
    </row>
    <row r="10" spans="1:10" ht="10.5" customHeight="1" x14ac:dyDescent="0.2">
      <c r="A10" s="1460" t="s">
        <v>1052</v>
      </c>
      <c r="B10" s="1514">
        <v>6</v>
      </c>
      <c r="C10" s="1514">
        <v>4</v>
      </c>
      <c r="D10" s="1514">
        <v>4</v>
      </c>
      <c r="E10" s="1514">
        <v>11</v>
      </c>
      <c r="F10" s="1514">
        <v>4</v>
      </c>
      <c r="G10" s="1514">
        <v>9</v>
      </c>
      <c r="H10" s="1534">
        <v>-7</v>
      </c>
      <c r="I10" s="2461"/>
      <c r="J10" s="2462"/>
    </row>
    <row r="11" spans="1:10" ht="10.5" customHeight="1" x14ac:dyDescent="0.2">
      <c r="A11" s="1483" t="s">
        <v>1051</v>
      </c>
      <c r="B11" s="1530">
        <v>-2</v>
      </c>
      <c r="C11" s="1530">
        <v>-1</v>
      </c>
      <c r="D11" s="1530" t="s">
        <v>322</v>
      </c>
      <c r="E11" s="1530">
        <v>-2</v>
      </c>
      <c r="F11" s="1530" t="s">
        <v>322</v>
      </c>
      <c r="G11" s="1530" t="s">
        <v>322</v>
      </c>
      <c r="H11" s="1529" t="s">
        <v>322</v>
      </c>
      <c r="I11" s="2459"/>
      <c r="J11" s="2460"/>
    </row>
    <row r="12" spans="1:10" ht="10.5" customHeight="1" x14ac:dyDescent="0.2">
      <c r="A12" s="1460" t="s">
        <v>1050</v>
      </c>
      <c r="B12" s="1514">
        <v>4</v>
      </c>
      <c r="C12" s="1514">
        <v>3</v>
      </c>
      <c r="D12" s="1514">
        <v>4</v>
      </c>
      <c r="E12" s="1514">
        <v>9</v>
      </c>
      <c r="F12" s="1514">
        <v>4</v>
      </c>
      <c r="G12" s="1514">
        <v>9</v>
      </c>
      <c r="H12" s="1534">
        <v>-7</v>
      </c>
      <c r="I12" s="2461"/>
      <c r="J12" s="2462"/>
    </row>
    <row r="13" spans="1:10" ht="10.5" customHeight="1" x14ac:dyDescent="0.2">
      <c r="A13" s="1474"/>
      <c r="B13" s="1474"/>
      <c r="C13" s="1533"/>
      <c r="D13" s="1533"/>
      <c r="E13" s="1533"/>
      <c r="F13" s="1533"/>
      <c r="G13" s="1533"/>
      <c r="H13" s="1532"/>
      <c r="I13" s="2463" t="s">
        <v>85</v>
      </c>
      <c r="J13" s="2464" t="s">
        <v>85</v>
      </c>
    </row>
    <row r="14" spans="1:10" ht="10.5" customHeight="1" x14ac:dyDescent="0.2">
      <c r="A14" s="1483" t="s">
        <v>1049</v>
      </c>
      <c r="B14" s="1530">
        <v>90.769230769230774</v>
      </c>
      <c r="C14" s="1530">
        <v>94.20289855072464</v>
      </c>
      <c r="D14" s="1530">
        <v>94.366197183098592</v>
      </c>
      <c r="E14" s="1530">
        <v>83.82352941176471</v>
      </c>
      <c r="F14" s="1530">
        <v>93.548387096774192</v>
      </c>
      <c r="G14" s="1530">
        <v>87.142857142857139</v>
      </c>
      <c r="H14" s="1529">
        <v>112.72727272727272</v>
      </c>
      <c r="I14" s="2459" t="s">
        <v>85</v>
      </c>
      <c r="J14" s="2460" t="s">
        <v>85</v>
      </c>
    </row>
    <row r="15" spans="1:10" ht="10.5" customHeight="1" x14ac:dyDescent="0.2">
      <c r="A15" s="1483" t="s">
        <v>1125</v>
      </c>
      <c r="B15" s="1530">
        <v>2.84</v>
      </c>
      <c r="C15" s="1530">
        <v>1.9</v>
      </c>
      <c r="D15" s="1530">
        <v>2.8</v>
      </c>
      <c r="E15" s="1530">
        <v>6.2</v>
      </c>
      <c r="F15" s="1530">
        <v>3.1</v>
      </c>
      <c r="G15" s="1530">
        <v>6.2</v>
      </c>
      <c r="H15" s="1529">
        <v>-5.5</v>
      </c>
      <c r="I15" s="2459" t="s">
        <v>85</v>
      </c>
      <c r="J15" s="2460" t="s">
        <v>85</v>
      </c>
    </row>
    <row r="16" spans="1:10" ht="10.5" customHeight="1" x14ac:dyDescent="0.2">
      <c r="A16" s="1483" t="s">
        <v>1124</v>
      </c>
      <c r="B16" s="1530">
        <v>423</v>
      </c>
      <c r="C16" s="1530">
        <v>450</v>
      </c>
      <c r="D16" s="1530">
        <v>433</v>
      </c>
      <c r="E16" s="1530">
        <v>442</v>
      </c>
      <c r="F16" s="1530">
        <v>387</v>
      </c>
      <c r="G16" s="1530">
        <v>418</v>
      </c>
      <c r="H16" s="1529">
        <v>400</v>
      </c>
      <c r="I16" s="2459" t="s">
        <v>1157</v>
      </c>
      <c r="J16" s="2460" t="s">
        <v>1162</v>
      </c>
    </row>
    <row r="17" spans="1:10" ht="10.5" customHeight="1" x14ac:dyDescent="0.2">
      <c r="A17" s="1531" t="s">
        <v>1044</v>
      </c>
      <c r="B17" s="1530">
        <v>2496</v>
      </c>
      <c r="C17" s="1530">
        <v>2507</v>
      </c>
      <c r="D17" s="1530">
        <v>2421</v>
      </c>
      <c r="E17" s="1530">
        <v>2506</v>
      </c>
      <c r="F17" s="1530">
        <v>1912</v>
      </c>
      <c r="G17" s="1530">
        <v>2051</v>
      </c>
      <c r="H17" s="1529">
        <v>2052</v>
      </c>
      <c r="I17" s="2459" t="s">
        <v>1163</v>
      </c>
      <c r="J17" s="2460" t="s">
        <v>1500</v>
      </c>
    </row>
    <row r="18" spans="1:10" ht="10.5" customHeight="1" thickBot="1" x14ac:dyDescent="0.25">
      <c r="A18" s="1483" t="s">
        <v>1043</v>
      </c>
      <c r="B18" s="1530">
        <v>851</v>
      </c>
      <c r="C18" s="1530">
        <v>850</v>
      </c>
      <c r="D18" s="1530">
        <v>850</v>
      </c>
      <c r="E18" s="1530">
        <v>848</v>
      </c>
      <c r="F18" s="1530">
        <v>849</v>
      </c>
      <c r="G18" s="1530">
        <v>884</v>
      </c>
      <c r="H18" s="1529">
        <v>893</v>
      </c>
      <c r="I18" s="2465" t="s">
        <v>1163</v>
      </c>
      <c r="J18" s="2466" t="s">
        <v>1163</v>
      </c>
    </row>
    <row r="19" spans="1:10" ht="12.75" customHeight="1" x14ac:dyDescent="0.2">
      <c r="A19" s="1483"/>
      <c r="B19" s="1483"/>
      <c r="C19" s="1482"/>
      <c r="D19" s="1482"/>
      <c r="E19" s="1482"/>
      <c r="F19" s="1482"/>
      <c r="G19" s="1482"/>
      <c r="H19" s="1482"/>
      <c r="I19" s="1484"/>
      <c r="J19" s="1484"/>
    </row>
    <row r="20" spans="1:10" ht="10.5" customHeight="1" thickBot="1" x14ac:dyDescent="0.25">
      <c r="A20" s="1483"/>
      <c r="B20" s="1483"/>
      <c r="C20" s="1482"/>
      <c r="D20" s="1482"/>
      <c r="E20" s="1482"/>
      <c r="F20" s="1482"/>
      <c r="G20" s="1482"/>
      <c r="H20" s="1482"/>
      <c r="I20" s="1578"/>
      <c r="J20" s="1578"/>
    </row>
    <row r="21" spans="1:10" ht="15" customHeight="1" x14ac:dyDescent="0.2">
      <c r="A21" s="2614" t="s">
        <v>1197</v>
      </c>
      <c r="B21" s="2614" t="s">
        <v>85</v>
      </c>
      <c r="C21" s="2614" t="s">
        <v>85</v>
      </c>
      <c r="D21" s="2614" t="s">
        <v>85</v>
      </c>
      <c r="E21" s="1477"/>
      <c r="F21" s="1477"/>
      <c r="G21" s="1477"/>
      <c r="H21" s="1495"/>
      <c r="I21" s="2644" t="s">
        <v>1059</v>
      </c>
      <c r="J21" s="2645" t="s">
        <v>85</v>
      </c>
    </row>
    <row r="22" spans="1:10" ht="10.5" customHeight="1" thickBot="1" x14ac:dyDescent="0.25">
      <c r="A22" s="2101" t="s">
        <v>1027</v>
      </c>
      <c r="B22" s="2100" t="s">
        <v>1465</v>
      </c>
      <c r="C22" s="2100" t="s">
        <v>1034</v>
      </c>
      <c r="D22" s="2100" t="s">
        <v>1033</v>
      </c>
      <c r="E22" s="2100" t="s">
        <v>1032</v>
      </c>
      <c r="F22" s="2100" t="s">
        <v>1041</v>
      </c>
      <c r="G22" s="2100" t="s">
        <v>1040</v>
      </c>
      <c r="H22" s="1492" t="s">
        <v>1039</v>
      </c>
      <c r="I22" s="2099" t="s">
        <v>1464</v>
      </c>
      <c r="J22" s="2098" t="s">
        <v>1463</v>
      </c>
    </row>
    <row r="23" spans="1:10" ht="10.5" customHeight="1" x14ac:dyDescent="0.2">
      <c r="A23" s="1481" t="s">
        <v>1196</v>
      </c>
      <c r="B23" s="1582">
        <v>86.5</v>
      </c>
      <c r="C23" s="1582">
        <v>85.4</v>
      </c>
      <c r="D23" s="1582">
        <v>83.9</v>
      </c>
      <c r="E23" s="1582">
        <v>77.5</v>
      </c>
      <c r="F23" s="1582">
        <v>84</v>
      </c>
      <c r="G23" s="1582">
        <v>82.5</v>
      </c>
      <c r="H23" s="2105">
        <v>81.7</v>
      </c>
      <c r="I23" s="1490" t="s">
        <v>1170</v>
      </c>
      <c r="J23" s="1489" t="s">
        <v>1173</v>
      </c>
    </row>
    <row r="24" spans="1:10" ht="10.5" customHeight="1" x14ac:dyDescent="0.2">
      <c r="A24" s="1502" t="s">
        <v>1181</v>
      </c>
      <c r="B24" s="2396">
        <v>7.7</v>
      </c>
      <c r="C24" s="2396">
        <v>7.5</v>
      </c>
      <c r="D24" s="2396">
        <v>7.2</v>
      </c>
      <c r="E24" s="2396">
        <v>7.1</v>
      </c>
      <c r="F24" s="2400">
        <v>6.9</v>
      </c>
      <c r="G24" s="2400">
        <v>6.8</v>
      </c>
      <c r="H24" s="2401">
        <v>5.9</v>
      </c>
      <c r="I24" s="2097" t="s">
        <v>1173</v>
      </c>
      <c r="J24" s="2096" t="s">
        <v>1480</v>
      </c>
    </row>
    <row r="25" spans="1:10" ht="10.5" customHeight="1" thickBot="1" x14ac:dyDescent="0.25">
      <c r="A25" s="1502" t="s">
        <v>1180</v>
      </c>
      <c r="B25" s="2396">
        <v>10.199999999999999</v>
      </c>
      <c r="C25" s="2203">
        <v>10.1</v>
      </c>
      <c r="D25" s="2202">
        <v>9.4</v>
      </c>
      <c r="E25" s="2202">
        <v>9.1999999999999993</v>
      </c>
      <c r="F25" s="2202">
        <v>8.6999999999999993</v>
      </c>
      <c r="G25" s="2202">
        <v>8.1</v>
      </c>
      <c r="H25" s="2397">
        <v>7.5</v>
      </c>
      <c r="I25" s="2095" t="s">
        <v>1170</v>
      </c>
      <c r="J25" s="2094" t="s">
        <v>1499</v>
      </c>
    </row>
    <row r="26" spans="1:10" ht="10.5" customHeight="1" x14ac:dyDescent="0.2">
      <c r="A26" s="2622"/>
      <c r="B26" s="2622" t="s">
        <v>85</v>
      </c>
      <c r="C26" s="2622" t="s">
        <v>85</v>
      </c>
      <c r="D26" s="2622" t="s">
        <v>85</v>
      </c>
      <c r="E26" s="2622" t="s">
        <v>85</v>
      </c>
      <c r="F26" s="2622" t="s">
        <v>85</v>
      </c>
      <c r="G26" s="2622" t="s">
        <v>85</v>
      </c>
      <c r="H26" s="2622" t="s">
        <v>85</v>
      </c>
      <c r="I26" s="2623" t="s">
        <v>85</v>
      </c>
      <c r="J26" s="2623" t="s">
        <v>85</v>
      </c>
    </row>
    <row r="27" spans="1:10" ht="10.5" customHeight="1" thickBot="1" x14ac:dyDescent="0.3">
      <c r="A27" s="1478"/>
      <c r="B27" s="1478"/>
      <c r="C27" s="1478"/>
      <c r="D27" s="1478"/>
      <c r="E27" s="1478"/>
      <c r="F27" s="1478"/>
      <c r="G27" s="1478"/>
      <c r="H27" s="1478"/>
      <c r="I27" s="2052"/>
      <c r="J27" s="2052"/>
    </row>
    <row r="28" spans="1:10" ht="15" customHeight="1" x14ac:dyDescent="0.25">
      <c r="A28" s="2365" t="s">
        <v>1599</v>
      </c>
      <c r="B28" s="2380"/>
      <c r="C28" s="2380"/>
      <c r="D28" s="2380"/>
      <c r="E28" s="1478"/>
      <c r="F28" s="1478"/>
      <c r="G28" s="1478"/>
      <c r="H28" s="2104"/>
      <c r="I28" s="2644" t="s">
        <v>1059</v>
      </c>
      <c r="J28" s="2645" t="s">
        <v>85</v>
      </c>
    </row>
    <row r="29" spans="1:10" ht="15" customHeight="1" x14ac:dyDescent="0.25">
      <c r="A29" s="2246"/>
      <c r="B29" s="2246"/>
      <c r="C29" s="2246"/>
      <c r="D29" s="2246"/>
      <c r="E29" s="1478"/>
      <c r="F29" s="1478"/>
      <c r="G29" s="1478"/>
      <c r="H29" s="2104"/>
      <c r="I29" s="2103"/>
      <c r="J29" s="2102"/>
    </row>
    <row r="30" spans="1:10" ht="10.5" customHeight="1" thickBot="1" x14ac:dyDescent="0.25">
      <c r="A30" s="2101" t="s">
        <v>994</v>
      </c>
      <c r="B30" s="2100" t="s">
        <v>1465</v>
      </c>
      <c r="C30" s="2100" t="s">
        <v>1034</v>
      </c>
      <c r="D30" s="2100" t="s">
        <v>1033</v>
      </c>
      <c r="E30" s="2100" t="s">
        <v>1032</v>
      </c>
      <c r="F30" s="2100" t="s">
        <v>1041</v>
      </c>
      <c r="G30" s="2100" t="s">
        <v>1040</v>
      </c>
      <c r="H30" s="1492" t="s">
        <v>1039</v>
      </c>
      <c r="I30" s="2099" t="s">
        <v>1464</v>
      </c>
      <c r="J30" s="2098" t="s">
        <v>1463</v>
      </c>
    </row>
    <row r="31" spans="1:10" ht="10.5" customHeight="1" x14ac:dyDescent="0.2">
      <c r="A31" s="1491" t="s">
        <v>1058</v>
      </c>
      <c r="B31" s="1543">
        <v>-1</v>
      </c>
      <c r="C31" s="1543">
        <v>-1</v>
      </c>
      <c r="D31" s="1543" t="s">
        <v>322</v>
      </c>
      <c r="E31" s="1543">
        <v>1</v>
      </c>
      <c r="F31" s="1543">
        <v>3</v>
      </c>
      <c r="G31" s="1543">
        <v>4</v>
      </c>
      <c r="H31" s="1542">
        <v>2</v>
      </c>
      <c r="I31" s="2420"/>
      <c r="J31" s="2421"/>
    </row>
    <row r="32" spans="1:10" ht="10.5" customHeight="1" x14ac:dyDescent="0.2">
      <c r="A32" s="1483" t="s">
        <v>1057</v>
      </c>
      <c r="B32" s="1530">
        <v>1</v>
      </c>
      <c r="C32" s="1530">
        <v>1</v>
      </c>
      <c r="D32" s="1530">
        <v>2</v>
      </c>
      <c r="E32" s="1530">
        <v>-1</v>
      </c>
      <c r="F32" s="1530">
        <v>10</v>
      </c>
      <c r="G32" s="1530">
        <v>10</v>
      </c>
      <c r="H32" s="1529">
        <v>10</v>
      </c>
      <c r="I32" s="2459"/>
      <c r="J32" s="2460"/>
    </row>
    <row r="33" spans="1:10" ht="10.5" customHeight="1" x14ac:dyDescent="0.2">
      <c r="A33" s="1483" t="s">
        <v>1056</v>
      </c>
      <c r="B33" s="1530" t="s">
        <v>322</v>
      </c>
      <c r="C33" s="1530" t="s">
        <v>322</v>
      </c>
      <c r="D33" s="1530" t="s">
        <v>322</v>
      </c>
      <c r="E33" s="1530">
        <v>-2</v>
      </c>
      <c r="F33" s="1530">
        <v>-5</v>
      </c>
      <c r="G33" s="1530" t="s">
        <v>322</v>
      </c>
      <c r="H33" s="1529">
        <v>4</v>
      </c>
      <c r="I33" s="2459"/>
      <c r="J33" s="2460"/>
    </row>
    <row r="34" spans="1:10" ht="10.5" customHeight="1" x14ac:dyDescent="0.2">
      <c r="A34" s="1483" t="s">
        <v>1055</v>
      </c>
      <c r="B34" s="1530">
        <v>4</v>
      </c>
      <c r="C34" s="1530">
        <v>2</v>
      </c>
      <c r="D34" s="1530">
        <v>2</v>
      </c>
      <c r="E34" s="1530">
        <v>2</v>
      </c>
      <c r="F34" s="1530">
        <v>6</v>
      </c>
      <c r="G34" s="1530">
        <v>1</v>
      </c>
      <c r="H34" s="1529">
        <v>-2</v>
      </c>
      <c r="I34" s="2459"/>
      <c r="J34" s="2460"/>
    </row>
    <row r="35" spans="1:10" ht="10.5" customHeight="1" x14ac:dyDescent="0.2">
      <c r="A35" s="1460" t="s">
        <v>1054</v>
      </c>
      <c r="B35" s="1514">
        <v>4</v>
      </c>
      <c r="C35" s="1514">
        <v>2</v>
      </c>
      <c r="D35" s="1514">
        <v>4</v>
      </c>
      <c r="E35" s="1514" t="s">
        <v>313</v>
      </c>
      <c r="F35" s="1514">
        <v>14</v>
      </c>
      <c r="G35" s="1514">
        <v>15</v>
      </c>
      <c r="H35" s="1534">
        <v>14</v>
      </c>
      <c r="I35" s="2461"/>
      <c r="J35" s="2462"/>
    </row>
    <row r="36" spans="1:10" ht="10.5" customHeight="1" x14ac:dyDescent="0.2">
      <c r="A36" s="1460" t="s">
        <v>1053</v>
      </c>
      <c r="B36" s="1514">
        <v>-22</v>
      </c>
      <c r="C36" s="1514">
        <v>-17</v>
      </c>
      <c r="D36" s="1514">
        <v>-20</v>
      </c>
      <c r="E36" s="1514">
        <v>-31</v>
      </c>
      <c r="F36" s="1514">
        <v>-30</v>
      </c>
      <c r="G36" s="1514">
        <v>-21</v>
      </c>
      <c r="H36" s="1534">
        <v>-21</v>
      </c>
      <c r="I36" s="2461"/>
      <c r="J36" s="2462"/>
    </row>
    <row r="37" spans="1:10" ht="10.5" customHeight="1" x14ac:dyDescent="0.2">
      <c r="A37" s="1460" t="s">
        <v>1052</v>
      </c>
      <c r="B37" s="1514">
        <v>-18</v>
      </c>
      <c r="C37" s="1514">
        <v>-15</v>
      </c>
      <c r="D37" s="1514">
        <v>-16</v>
      </c>
      <c r="E37" s="1514">
        <v>-31</v>
      </c>
      <c r="F37" s="1514">
        <v>-16</v>
      </c>
      <c r="G37" s="1514">
        <v>-6</v>
      </c>
      <c r="H37" s="1534">
        <v>-7</v>
      </c>
      <c r="I37" s="2461"/>
      <c r="J37" s="2462"/>
    </row>
    <row r="38" spans="1:10" ht="10.5" customHeight="1" x14ac:dyDescent="0.2">
      <c r="A38" s="1483" t="s">
        <v>1051</v>
      </c>
      <c r="B38" s="1530">
        <v>1</v>
      </c>
      <c r="C38" s="1530" t="s">
        <v>322</v>
      </c>
      <c r="D38" s="1530">
        <v>-1</v>
      </c>
      <c r="E38" s="1530">
        <v>-4</v>
      </c>
      <c r="F38" s="1530" t="s">
        <v>322</v>
      </c>
      <c r="G38" s="1530">
        <v>-1</v>
      </c>
      <c r="H38" s="1529" t="s">
        <v>322</v>
      </c>
      <c r="I38" s="2459"/>
      <c r="J38" s="2460"/>
    </row>
    <row r="39" spans="1:10" ht="10.5" customHeight="1" x14ac:dyDescent="0.2">
      <c r="A39" s="1460" t="s">
        <v>1050</v>
      </c>
      <c r="B39" s="1514">
        <v>-17</v>
      </c>
      <c r="C39" s="1514">
        <v>-15</v>
      </c>
      <c r="D39" s="1514">
        <v>-17</v>
      </c>
      <c r="E39" s="1514">
        <v>-35</v>
      </c>
      <c r="F39" s="1514">
        <v>-16</v>
      </c>
      <c r="G39" s="1514">
        <v>-7</v>
      </c>
      <c r="H39" s="1534">
        <v>-7</v>
      </c>
      <c r="I39" s="2461"/>
      <c r="J39" s="2462"/>
    </row>
    <row r="40" spans="1:10" ht="10.5" customHeight="1" x14ac:dyDescent="0.2">
      <c r="A40" s="1474"/>
      <c r="B40" s="1474"/>
      <c r="C40" s="1533"/>
      <c r="D40" s="1533"/>
      <c r="E40" s="1533"/>
      <c r="F40" s="1533"/>
      <c r="G40" s="1533"/>
      <c r="H40" s="1532"/>
      <c r="I40" s="2463"/>
      <c r="J40" s="2464"/>
    </row>
    <row r="41" spans="1:10" ht="10.5" customHeight="1" x14ac:dyDescent="0.2">
      <c r="A41" s="1483" t="s">
        <v>1124</v>
      </c>
      <c r="B41" s="1530">
        <v>156</v>
      </c>
      <c r="C41" s="1530">
        <v>173</v>
      </c>
      <c r="D41" s="1530">
        <v>173</v>
      </c>
      <c r="E41" s="1530">
        <v>47</v>
      </c>
      <c r="F41" s="1530">
        <v>106</v>
      </c>
      <c r="G41" s="1530">
        <v>180</v>
      </c>
      <c r="H41" s="1529">
        <v>171</v>
      </c>
      <c r="I41" s="2459"/>
      <c r="J41" s="2460"/>
    </row>
    <row r="42" spans="1:10" ht="10.5" customHeight="1" thickBot="1" x14ac:dyDescent="0.25">
      <c r="A42" s="1483" t="s">
        <v>1043</v>
      </c>
      <c r="B42" s="1530">
        <v>356</v>
      </c>
      <c r="C42" s="1530">
        <v>390</v>
      </c>
      <c r="D42" s="1530">
        <v>432</v>
      </c>
      <c r="E42" s="1530">
        <v>471</v>
      </c>
      <c r="F42" s="1530">
        <v>613</v>
      </c>
      <c r="G42" s="1530">
        <v>631</v>
      </c>
      <c r="H42" s="1529">
        <v>635</v>
      </c>
      <c r="I42" s="2465" t="s">
        <v>1154</v>
      </c>
      <c r="J42" s="2466" t="s">
        <v>1503</v>
      </c>
    </row>
  </sheetData>
  <mergeCells count="6">
    <mergeCell ref="I28:J28"/>
    <mergeCell ref="A1:F1"/>
    <mergeCell ref="I1:J1"/>
    <mergeCell ref="A21:D21"/>
    <mergeCell ref="I21:J21"/>
    <mergeCell ref="A26:J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ignoredErrors>
    <ignoredError sqref="A4:J27 A29:J51 E28:J28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EA9D-45C4-440D-88B8-75D354317265}">
  <sheetPr codeName="Sheet25"/>
  <dimension ref="A1:J51"/>
  <sheetViews>
    <sheetView view="pageBreakPreview" topLeftCell="A16" zoomScale="60" zoomScaleNormal="100" workbookViewId="0">
      <selection activeCell="J28" sqref="J28"/>
    </sheetView>
  </sheetViews>
  <sheetFormatPr defaultColWidth="9.140625" defaultRowHeight="12.75" x14ac:dyDescent="0.2"/>
  <cols>
    <col min="1" max="1" width="20.5703125" style="880" customWidth="1"/>
    <col min="2" max="8" width="7.5703125" style="880" customWidth="1"/>
    <col min="9" max="10" width="6.7109375" style="880" customWidth="1"/>
    <col min="11" max="16384" width="9.140625" style="880"/>
  </cols>
  <sheetData>
    <row r="1" spans="1:10" ht="12.75" customHeight="1" x14ac:dyDescent="0.2">
      <c r="A1" s="2614" t="s">
        <v>1620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1477"/>
      <c r="H1" s="1495"/>
      <c r="I1" s="2646" t="s">
        <v>1059</v>
      </c>
      <c r="J1" s="2647" t="s">
        <v>85</v>
      </c>
    </row>
    <row r="2" spans="1:10" ht="10.5" customHeight="1" x14ac:dyDescent="0.2">
      <c r="A2" s="1494"/>
      <c r="B2" s="1494"/>
      <c r="C2" s="1494"/>
      <c r="D2" s="1494"/>
      <c r="E2" s="1494"/>
      <c r="F2" s="1494"/>
      <c r="G2" s="1494"/>
      <c r="H2" s="1493"/>
      <c r="I2" s="2120"/>
      <c r="J2" s="2119"/>
    </row>
    <row r="3" spans="1:10" ht="10.5" customHeight="1" thickBot="1" x14ac:dyDescent="0.25">
      <c r="A3" s="2107" t="s">
        <v>994</v>
      </c>
      <c r="B3" s="2106" t="s">
        <v>1465</v>
      </c>
      <c r="C3" s="2106" t="s">
        <v>1034</v>
      </c>
      <c r="D3" s="2106" t="s">
        <v>1033</v>
      </c>
      <c r="E3" s="2106" t="s">
        <v>1032</v>
      </c>
      <c r="F3" s="2106" t="s">
        <v>1041</v>
      </c>
      <c r="G3" s="2106" t="s">
        <v>1040</v>
      </c>
      <c r="H3" s="1492" t="s">
        <v>1039</v>
      </c>
      <c r="I3" s="2118" t="s">
        <v>1464</v>
      </c>
      <c r="J3" s="2117" t="s">
        <v>1463</v>
      </c>
    </row>
    <row r="4" spans="1:10" ht="10.5" customHeight="1" x14ac:dyDescent="0.2">
      <c r="A4" s="1491" t="s">
        <v>1058</v>
      </c>
      <c r="B4" s="1517" t="s">
        <v>322</v>
      </c>
      <c r="C4" s="1517" t="s">
        <v>322</v>
      </c>
      <c r="D4" s="1517" t="s">
        <v>322</v>
      </c>
      <c r="E4" s="1517" t="s">
        <v>322</v>
      </c>
      <c r="F4" s="1517" t="s">
        <v>322</v>
      </c>
      <c r="G4" s="1517" t="s">
        <v>322</v>
      </c>
      <c r="H4" s="1540" t="s">
        <v>322</v>
      </c>
      <c r="I4" s="1490"/>
      <c r="J4" s="1489"/>
    </row>
    <row r="5" spans="1:10" ht="10.5" customHeight="1" x14ac:dyDescent="0.2">
      <c r="A5" s="1483" t="s">
        <v>1057</v>
      </c>
      <c r="B5" s="1482">
        <v>80</v>
      </c>
      <c r="C5" s="1482">
        <v>77</v>
      </c>
      <c r="D5" s="1482">
        <v>74</v>
      </c>
      <c r="E5" s="1482">
        <v>75</v>
      </c>
      <c r="F5" s="1482">
        <v>75</v>
      </c>
      <c r="G5" s="1482">
        <v>76</v>
      </c>
      <c r="H5" s="1485">
        <v>92</v>
      </c>
      <c r="I5" s="2112" t="s">
        <v>1156</v>
      </c>
      <c r="J5" s="2111" t="s">
        <v>1468</v>
      </c>
    </row>
    <row r="6" spans="1:10" ht="10.5" customHeight="1" x14ac:dyDescent="0.2">
      <c r="A6" s="1483" t="s">
        <v>1056</v>
      </c>
      <c r="B6" s="1482">
        <v>5</v>
      </c>
      <c r="C6" s="1482">
        <v>10</v>
      </c>
      <c r="D6" s="1482">
        <v>31</v>
      </c>
      <c r="E6" s="1482">
        <v>32</v>
      </c>
      <c r="F6" s="1482">
        <v>23</v>
      </c>
      <c r="G6" s="1482">
        <v>26</v>
      </c>
      <c r="H6" s="1485">
        <v>49</v>
      </c>
      <c r="I6" s="2112" t="s">
        <v>1506</v>
      </c>
      <c r="J6" s="2111" t="s">
        <v>1505</v>
      </c>
    </row>
    <row r="7" spans="1:10" ht="10.5" customHeight="1" x14ac:dyDescent="0.2">
      <c r="A7" s="1483" t="s">
        <v>1055</v>
      </c>
      <c r="B7" s="1482">
        <v>16</v>
      </c>
      <c r="C7" s="1482">
        <v>12</v>
      </c>
      <c r="D7" s="1482">
        <v>4</v>
      </c>
      <c r="E7" s="1482">
        <v>4</v>
      </c>
      <c r="F7" s="1482">
        <v>8</v>
      </c>
      <c r="G7" s="1482">
        <v>5</v>
      </c>
      <c r="H7" s="1485">
        <v>3</v>
      </c>
      <c r="I7" s="2112"/>
      <c r="J7" s="2111"/>
    </row>
    <row r="8" spans="1:10" ht="10.5" customHeight="1" x14ac:dyDescent="0.2">
      <c r="A8" s="1460" t="s">
        <v>1054</v>
      </c>
      <c r="B8" s="1475">
        <v>101</v>
      </c>
      <c r="C8" s="1475">
        <v>99</v>
      </c>
      <c r="D8" s="1475">
        <v>109</v>
      </c>
      <c r="E8" s="1475">
        <v>111</v>
      </c>
      <c r="F8" s="1475">
        <v>106</v>
      </c>
      <c r="G8" s="1475">
        <v>107</v>
      </c>
      <c r="H8" s="1488">
        <v>144</v>
      </c>
      <c r="I8" s="2116" t="s">
        <v>1472</v>
      </c>
      <c r="J8" s="2115" t="s">
        <v>1171</v>
      </c>
    </row>
    <row r="9" spans="1:10" ht="10.5" customHeight="1" x14ac:dyDescent="0.2">
      <c r="A9" s="1460" t="s">
        <v>1053</v>
      </c>
      <c r="B9" s="1475">
        <v>-29</v>
      </c>
      <c r="C9" s="1475">
        <v>-25</v>
      </c>
      <c r="D9" s="1475">
        <v>-29</v>
      </c>
      <c r="E9" s="1475">
        <v>-33</v>
      </c>
      <c r="F9" s="1475">
        <v>-32</v>
      </c>
      <c r="G9" s="1475">
        <v>-34</v>
      </c>
      <c r="H9" s="1488">
        <v>-52</v>
      </c>
      <c r="I9" s="2116" t="s">
        <v>1473</v>
      </c>
      <c r="J9" s="2115" t="s">
        <v>1154</v>
      </c>
    </row>
    <row r="10" spans="1:10" ht="10.5" customHeight="1" x14ac:dyDescent="0.2">
      <c r="A10" s="1460" t="s">
        <v>1052</v>
      </c>
      <c r="B10" s="1475">
        <v>72</v>
      </c>
      <c r="C10" s="1475">
        <v>74</v>
      </c>
      <c r="D10" s="1475">
        <v>80</v>
      </c>
      <c r="E10" s="1475">
        <v>78</v>
      </c>
      <c r="F10" s="1475">
        <v>74</v>
      </c>
      <c r="G10" s="1475">
        <v>73</v>
      </c>
      <c r="H10" s="1488">
        <v>92</v>
      </c>
      <c r="I10" s="2116"/>
      <c r="J10" s="2115"/>
    </row>
    <row r="11" spans="1:10" ht="10.5" customHeight="1" x14ac:dyDescent="0.2">
      <c r="A11" s="1483" t="s">
        <v>1051</v>
      </c>
      <c r="B11" s="1482" t="s">
        <v>322</v>
      </c>
      <c r="C11" s="1482" t="s">
        <v>322</v>
      </c>
      <c r="D11" s="1482" t="s">
        <v>322</v>
      </c>
      <c r="E11" s="1482" t="s">
        <v>322</v>
      </c>
      <c r="F11" s="1482" t="s">
        <v>322</v>
      </c>
      <c r="G11" s="1482" t="s">
        <v>322</v>
      </c>
      <c r="H11" s="1485" t="s">
        <v>322</v>
      </c>
      <c r="I11" s="2112"/>
      <c r="J11" s="2111"/>
    </row>
    <row r="12" spans="1:10" ht="10.5" customHeight="1" x14ac:dyDescent="0.2">
      <c r="A12" s="1460" t="s">
        <v>1050</v>
      </c>
      <c r="B12" s="1475">
        <v>72</v>
      </c>
      <c r="C12" s="1475">
        <v>74</v>
      </c>
      <c r="D12" s="1475">
        <v>80</v>
      </c>
      <c r="E12" s="1475">
        <v>78</v>
      </c>
      <c r="F12" s="1475">
        <v>74</v>
      </c>
      <c r="G12" s="1475">
        <v>73</v>
      </c>
      <c r="H12" s="1488">
        <v>92</v>
      </c>
      <c r="I12" s="2116"/>
      <c r="J12" s="2115"/>
    </row>
    <row r="13" spans="1:10" ht="10.5" customHeight="1" x14ac:dyDescent="0.2">
      <c r="A13" s="1474"/>
      <c r="B13" s="1474"/>
      <c r="C13" s="1473"/>
      <c r="D13" s="1473"/>
      <c r="E13" s="1473"/>
      <c r="F13" s="1473"/>
      <c r="G13" s="1473"/>
      <c r="H13" s="1487"/>
      <c r="I13" s="2114"/>
      <c r="J13" s="2113"/>
    </row>
    <row r="14" spans="1:10" ht="11.25" customHeight="1" x14ac:dyDescent="0.2">
      <c r="A14" s="1483" t="s">
        <v>1049</v>
      </c>
      <c r="B14" s="1482">
        <v>28</v>
      </c>
      <c r="C14" s="1482">
        <v>25</v>
      </c>
      <c r="D14" s="1482">
        <v>26</v>
      </c>
      <c r="E14" s="1482">
        <v>30</v>
      </c>
      <c r="F14" s="1482">
        <v>30</v>
      </c>
      <c r="G14" s="1482">
        <v>32</v>
      </c>
      <c r="H14" s="1485">
        <v>36</v>
      </c>
      <c r="I14" s="2112"/>
      <c r="J14" s="2111"/>
    </row>
    <row r="15" spans="1:10" ht="11.25" customHeight="1" x14ac:dyDescent="0.2">
      <c r="A15" s="1483" t="s">
        <v>1048</v>
      </c>
      <c r="B15" s="1482">
        <v>19</v>
      </c>
      <c r="C15" s="1482">
        <v>20</v>
      </c>
      <c r="D15" s="1482">
        <v>21</v>
      </c>
      <c r="E15" s="1482">
        <v>19</v>
      </c>
      <c r="F15" s="1482">
        <v>18</v>
      </c>
      <c r="G15" s="1482">
        <v>16</v>
      </c>
      <c r="H15" s="1485">
        <v>17</v>
      </c>
      <c r="I15" s="2112"/>
      <c r="J15" s="2111"/>
    </row>
    <row r="16" spans="1:10" ht="11.25" customHeight="1" x14ac:dyDescent="0.2">
      <c r="A16" s="1483" t="s">
        <v>1047</v>
      </c>
      <c r="B16" s="1482">
        <v>1305</v>
      </c>
      <c r="C16" s="1482">
        <v>1269</v>
      </c>
      <c r="D16" s="1482">
        <v>1234</v>
      </c>
      <c r="E16" s="1482">
        <v>1524</v>
      </c>
      <c r="F16" s="1482">
        <v>1448</v>
      </c>
      <c r="G16" s="1482">
        <v>1576</v>
      </c>
      <c r="H16" s="1485">
        <v>1526</v>
      </c>
      <c r="I16" s="2112"/>
      <c r="J16" s="2111"/>
    </row>
    <row r="17" spans="1:10" ht="11.25" customHeight="1" x14ac:dyDescent="0.2">
      <c r="A17" s="1483" t="s">
        <v>1046</v>
      </c>
      <c r="B17" s="1482">
        <v>47</v>
      </c>
      <c r="C17" s="1482">
        <v>46.1</v>
      </c>
      <c r="D17" s="1482">
        <v>45.1</v>
      </c>
      <c r="E17" s="1482">
        <v>41.9</v>
      </c>
      <c r="F17" s="1482">
        <v>45</v>
      </c>
      <c r="G17" s="1482">
        <v>44</v>
      </c>
      <c r="H17" s="1485">
        <v>67.3</v>
      </c>
      <c r="I17" s="2112" t="s">
        <v>1472</v>
      </c>
      <c r="J17" s="2111" t="s">
        <v>1156</v>
      </c>
    </row>
    <row r="18" spans="1:10" ht="11.25" customHeight="1" x14ac:dyDescent="0.2">
      <c r="A18" s="1483" t="s">
        <v>1045</v>
      </c>
      <c r="B18" s="1482">
        <v>1174</v>
      </c>
      <c r="C18" s="1482">
        <v>1247</v>
      </c>
      <c r="D18" s="1482">
        <v>1298</v>
      </c>
      <c r="E18" s="1482">
        <v>961</v>
      </c>
      <c r="F18" s="1482">
        <v>932</v>
      </c>
      <c r="G18" s="1482">
        <v>987</v>
      </c>
      <c r="H18" s="1485">
        <v>1867</v>
      </c>
      <c r="I18" s="2112" t="s">
        <v>1157</v>
      </c>
      <c r="J18" s="2111" t="s">
        <v>1504</v>
      </c>
    </row>
    <row r="19" spans="1:10" ht="11.25" customHeight="1" x14ac:dyDescent="0.2">
      <c r="A19" s="1483" t="s">
        <v>1044</v>
      </c>
      <c r="B19" s="1486">
        <v>1894</v>
      </c>
      <c r="C19" s="1482">
        <v>1910</v>
      </c>
      <c r="D19" s="1482">
        <v>1910</v>
      </c>
      <c r="E19" s="1482">
        <v>1815</v>
      </c>
      <c r="F19" s="1482">
        <v>1822.6486389102579</v>
      </c>
      <c r="G19" s="1482">
        <v>1802.2752373535989</v>
      </c>
      <c r="H19" s="1485">
        <v>1802.2404129958022</v>
      </c>
      <c r="I19" s="2112" t="s">
        <v>1174</v>
      </c>
      <c r="J19" s="2111" t="s">
        <v>1156</v>
      </c>
    </row>
    <row r="20" spans="1:10" ht="11.25" customHeight="1" thickBot="1" x14ac:dyDescent="0.25">
      <c r="A20" s="1483" t="s">
        <v>1043</v>
      </c>
      <c r="B20" s="1486">
        <v>612</v>
      </c>
      <c r="C20" s="1482">
        <v>623</v>
      </c>
      <c r="D20" s="1482">
        <v>618</v>
      </c>
      <c r="E20" s="1482">
        <v>616</v>
      </c>
      <c r="F20" s="1482">
        <v>689</v>
      </c>
      <c r="G20" s="1482">
        <v>700</v>
      </c>
      <c r="H20" s="1485">
        <v>1184</v>
      </c>
      <c r="I20" s="2110" t="s">
        <v>1167</v>
      </c>
      <c r="J20" s="2109" t="s">
        <v>1153</v>
      </c>
    </row>
    <row r="21" spans="1:10" ht="12.75" customHeight="1" x14ac:dyDescent="0.2">
      <c r="A21" s="1483"/>
      <c r="B21" s="1483"/>
      <c r="C21" s="1482"/>
      <c r="D21" s="1482"/>
      <c r="E21" s="1482"/>
      <c r="F21" s="1482"/>
      <c r="G21" s="1482"/>
      <c r="H21" s="1482"/>
      <c r="I21" s="1484"/>
      <c r="J21" s="1484"/>
    </row>
    <row r="22" spans="1:10" ht="10.5" customHeight="1" x14ac:dyDescent="0.2">
      <c r="A22" s="1483"/>
      <c r="B22" s="1483"/>
      <c r="C22" s="1482"/>
      <c r="D22" s="1482"/>
      <c r="E22" s="1482"/>
      <c r="F22" s="1482"/>
      <c r="G22" s="1482"/>
      <c r="H22" s="1482"/>
      <c r="I22" s="1461"/>
      <c r="J22" s="1461"/>
    </row>
    <row r="23" spans="1:10" ht="15" customHeight="1" x14ac:dyDescent="0.2">
      <c r="A23" s="2365" t="s">
        <v>1042</v>
      </c>
      <c r="B23" s="2365"/>
      <c r="C23" s="2365"/>
      <c r="D23" s="2365"/>
      <c r="E23" s="1477"/>
      <c r="F23" s="1477"/>
      <c r="G23" s="1477"/>
      <c r="H23" s="1477"/>
      <c r="I23" s="2614"/>
      <c r="J23" s="2614" t="s">
        <v>85</v>
      </c>
    </row>
    <row r="24" spans="1:10" ht="10.5" customHeight="1" thickBot="1" x14ac:dyDescent="0.25">
      <c r="A24" s="2107" t="s">
        <v>994</v>
      </c>
      <c r="B24" s="2106" t="s">
        <v>1465</v>
      </c>
      <c r="C24" s="2106" t="s">
        <v>1034</v>
      </c>
      <c r="D24" s="2106" t="s">
        <v>1033</v>
      </c>
      <c r="E24" s="2106" t="s">
        <v>1032</v>
      </c>
      <c r="F24" s="2106" t="s">
        <v>1041</v>
      </c>
      <c r="G24" s="2106" t="s">
        <v>1040</v>
      </c>
      <c r="H24" s="1467"/>
      <c r="I24" s="1466"/>
      <c r="J24" s="1466"/>
    </row>
    <row r="25" spans="1:10" ht="10.5" customHeight="1" x14ac:dyDescent="0.2">
      <c r="A25" s="1481" t="s">
        <v>1038</v>
      </c>
      <c r="B25" s="1605"/>
      <c r="C25" s="1605"/>
      <c r="D25" s="1605"/>
      <c r="E25" s="1605"/>
      <c r="F25" s="1605"/>
      <c r="G25" s="1605" t="s">
        <v>322</v>
      </c>
      <c r="H25" s="1606"/>
      <c r="I25" s="1466"/>
      <c r="J25" s="1466"/>
    </row>
    <row r="26" spans="1:10" ht="10.5" customHeight="1" x14ac:dyDescent="0.2">
      <c r="A26" s="1463" t="s">
        <v>1031</v>
      </c>
      <c r="B26" s="1606">
        <v>384</v>
      </c>
      <c r="C26" s="1606">
        <v>374.2</v>
      </c>
      <c r="D26" s="1606">
        <v>311.39999999999998</v>
      </c>
      <c r="E26" s="1606">
        <v>303.3</v>
      </c>
      <c r="F26" s="1606">
        <v>259.10000000000002</v>
      </c>
      <c r="G26" s="1606">
        <v>277.8</v>
      </c>
      <c r="H26" s="1606"/>
      <c r="I26" s="1466"/>
      <c r="J26" s="1466"/>
    </row>
    <row r="27" spans="1:10" ht="10.5" customHeight="1" x14ac:dyDescent="0.2">
      <c r="A27" s="1463" t="s">
        <v>1030</v>
      </c>
      <c r="B27" s="1606">
        <v>412.7</v>
      </c>
      <c r="C27" s="1606">
        <v>404.3</v>
      </c>
      <c r="D27" s="1606">
        <v>458.7</v>
      </c>
      <c r="E27" s="1606">
        <v>286.89999999999998</v>
      </c>
      <c r="F27" s="1606">
        <v>288.89999999999998</v>
      </c>
      <c r="G27" s="1606">
        <v>259.7</v>
      </c>
      <c r="H27" s="1606"/>
      <c r="I27" s="1466"/>
      <c r="J27" s="1466"/>
    </row>
    <row r="28" spans="1:10" ht="10.5" customHeight="1" x14ac:dyDescent="0.2">
      <c r="A28" s="1463" t="s">
        <v>1029</v>
      </c>
      <c r="B28" s="1606">
        <v>377.7</v>
      </c>
      <c r="C28" s="1606">
        <v>468.7</v>
      </c>
      <c r="D28" s="1606">
        <v>527.70000000000005</v>
      </c>
      <c r="E28" s="1606">
        <v>371.3</v>
      </c>
      <c r="F28" s="1606">
        <v>383.9</v>
      </c>
      <c r="G28" s="1606">
        <v>449.3</v>
      </c>
      <c r="H28" s="1606"/>
      <c r="I28" s="1466"/>
      <c r="J28" s="1466"/>
    </row>
    <row r="29" spans="1:10" ht="10.5" customHeight="1" x14ac:dyDescent="0.2">
      <c r="A29" s="1460" t="s">
        <v>325</v>
      </c>
      <c r="B29" s="1475">
        <v>1174.4000000000001</v>
      </c>
      <c r="C29" s="1475">
        <v>1247.2</v>
      </c>
      <c r="D29" s="1475">
        <v>1297.8</v>
      </c>
      <c r="E29" s="1475">
        <v>961.2</v>
      </c>
      <c r="F29" s="1475">
        <v>931.9</v>
      </c>
      <c r="G29" s="1475">
        <v>986.8</v>
      </c>
      <c r="H29" s="1473"/>
      <c r="I29" s="1461"/>
      <c r="J29" s="1461"/>
    </row>
    <row r="30" spans="1:10" ht="10.5" customHeight="1" x14ac:dyDescent="0.2">
      <c r="A30" s="2622"/>
      <c r="B30" s="2622" t="s">
        <v>85</v>
      </c>
      <c r="C30" s="2622" t="s">
        <v>85</v>
      </c>
      <c r="D30" s="2622" t="s">
        <v>85</v>
      </c>
      <c r="E30" s="2622" t="s">
        <v>85</v>
      </c>
      <c r="F30" s="2622" t="s">
        <v>85</v>
      </c>
      <c r="G30" s="2622" t="s">
        <v>85</v>
      </c>
      <c r="H30" s="2622" t="s">
        <v>85</v>
      </c>
      <c r="I30" s="2622" t="s">
        <v>85</v>
      </c>
      <c r="J30" s="2622" t="s">
        <v>85</v>
      </c>
    </row>
    <row r="31" spans="1:10" ht="22.5" customHeight="1" x14ac:dyDescent="0.25">
      <c r="A31" s="1477" t="s">
        <v>1037</v>
      </c>
      <c r="B31" s="1478"/>
      <c r="C31" s="1478"/>
      <c r="D31" s="1478"/>
      <c r="E31" s="1478"/>
      <c r="F31" s="1478"/>
      <c r="G31" s="1478"/>
      <c r="H31" s="1478"/>
      <c r="I31" s="1478"/>
      <c r="J31" s="1478"/>
    </row>
    <row r="32" spans="1:10" ht="21.75" customHeight="1" thickBot="1" x14ac:dyDescent="0.25">
      <c r="B32" s="2648" t="s">
        <v>1036</v>
      </c>
      <c r="C32" s="2648" t="s">
        <v>85</v>
      </c>
      <c r="D32" s="2648" t="s">
        <v>85</v>
      </c>
      <c r="E32" s="2648" t="s">
        <v>1035</v>
      </c>
      <c r="F32" s="2648" t="s">
        <v>85</v>
      </c>
      <c r="G32" s="2648" t="s">
        <v>85</v>
      </c>
      <c r="H32" s="2108"/>
      <c r="I32" s="2614"/>
      <c r="J32" s="2614" t="s">
        <v>85</v>
      </c>
    </row>
    <row r="33" spans="1:10" ht="12" customHeight="1" thickBot="1" x14ac:dyDescent="0.25">
      <c r="A33" s="2107" t="s">
        <v>1027</v>
      </c>
      <c r="B33" s="1476" t="s">
        <v>1465</v>
      </c>
      <c r="C33" s="1476" t="s">
        <v>1034</v>
      </c>
      <c r="D33" s="1476" t="s">
        <v>1033</v>
      </c>
      <c r="E33" s="1476" t="s">
        <v>1465</v>
      </c>
      <c r="F33" s="1476" t="s">
        <v>1034</v>
      </c>
      <c r="G33" s="1476" t="s">
        <v>1033</v>
      </c>
      <c r="H33" s="1467"/>
      <c r="I33" s="1466"/>
      <c r="J33" s="1466"/>
    </row>
    <row r="34" spans="1:10" ht="10.5" customHeight="1" x14ac:dyDescent="0.2">
      <c r="A34" s="1463" t="s">
        <v>1031</v>
      </c>
      <c r="B34" s="1468">
        <v>18.024000000000001</v>
      </c>
      <c r="C34" s="1468">
        <v>17.681000000000001</v>
      </c>
      <c r="D34" s="1468">
        <v>17.457000000000001</v>
      </c>
      <c r="E34" s="1468">
        <v>7.2</v>
      </c>
      <c r="F34" s="1468">
        <v>8.77</v>
      </c>
      <c r="G34" s="1468">
        <v>8.98</v>
      </c>
      <c r="H34" s="1468"/>
      <c r="I34" s="1466"/>
      <c r="J34" s="1466"/>
    </row>
    <row r="35" spans="1:10" ht="10.5" customHeight="1" x14ac:dyDescent="0.2">
      <c r="A35" s="1463" t="s">
        <v>1030</v>
      </c>
      <c r="B35" s="1468">
        <v>13.833</v>
      </c>
      <c r="C35" s="1468">
        <v>13.587999999999999</v>
      </c>
      <c r="D35" s="1468">
        <v>13.222</v>
      </c>
      <c r="E35" s="1468">
        <v>10.69</v>
      </c>
      <c r="F35" s="1468">
        <v>10.19</v>
      </c>
      <c r="G35" s="1468">
        <v>11.18</v>
      </c>
      <c r="H35" s="1468"/>
      <c r="I35" s="1466"/>
      <c r="J35" s="1466"/>
    </row>
    <row r="36" spans="1:10" ht="10.5" customHeight="1" x14ac:dyDescent="0.2">
      <c r="A36" s="1463" t="s">
        <v>1029</v>
      </c>
      <c r="B36" s="1468">
        <v>15.183999999999999</v>
      </c>
      <c r="C36" s="1468">
        <v>14.795</v>
      </c>
      <c r="D36" s="1468">
        <v>14.374000000000001</v>
      </c>
      <c r="E36" s="1468" t="s">
        <v>322</v>
      </c>
      <c r="F36" s="1468" t="s">
        <v>322</v>
      </c>
      <c r="G36" s="1468" t="s">
        <v>322</v>
      </c>
      <c r="H36" s="1468"/>
      <c r="I36" s="1466"/>
      <c r="J36" s="1466"/>
    </row>
    <row r="37" spans="1:10" ht="10.5" customHeight="1" x14ac:dyDescent="0.2">
      <c r="A37" s="1460" t="s">
        <v>325</v>
      </c>
      <c r="B37" s="1459">
        <v>47.040999999999997</v>
      </c>
      <c r="C37" s="1459">
        <v>46.064</v>
      </c>
      <c r="D37" s="1459">
        <v>45.054000000000002</v>
      </c>
      <c r="E37" s="1475"/>
      <c r="F37" s="1475"/>
      <c r="G37" s="1475"/>
      <c r="H37" s="1473"/>
      <c r="I37" s="1461"/>
      <c r="J37" s="1461"/>
    </row>
    <row r="38" spans="1:10" ht="10.5" customHeight="1" x14ac:dyDescent="0.2">
      <c r="A38" s="1474"/>
      <c r="B38" s="1473"/>
      <c r="C38" s="1473"/>
      <c r="D38" s="1473"/>
      <c r="E38" s="1473"/>
      <c r="F38" s="1473"/>
      <c r="G38" s="1473"/>
      <c r="H38" s="1473"/>
      <c r="I38" s="1461"/>
      <c r="J38" s="1461"/>
    </row>
    <row r="39" spans="1:10" ht="10.5" customHeight="1" x14ac:dyDescent="0.2">
      <c r="A39" s="1474"/>
      <c r="B39" s="1473"/>
      <c r="C39" s="1473"/>
      <c r="D39" s="1473"/>
      <c r="E39" s="1473"/>
      <c r="F39" s="1473"/>
      <c r="G39" s="1473"/>
      <c r="H39" s="1473"/>
      <c r="I39" s="1472"/>
      <c r="J39" s="1472"/>
    </row>
    <row r="40" spans="1:10" ht="23.25" customHeight="1" x14ac:dyDescent="0.2">
      <c r="A40" s="2614" t="s">
        <v>1028</v>
      </c>
      <c r="B40" s="2614" t="s">
        <v>85</v>
      </c>
      <c r="C40" s="2614" t="s">
        <v>85</v>
      </c>
      <c r="D40" s="2614" t="s">
        <v>85</v>
      </c>
      <c r="E40" s="2614" t="s">
        <v>85</v>
      </c>
      <c r="F40" s="2614" t="s">
        <v>85</v>
      </c>
      <c r="G40" s="1471"/>
      <c r="H40" s="1471"/>
      <c r="I40" s="2614"/>
      <c r="J40" s="2614" t="s">
        <v>85</v>
      </c>
    </row>
    <row r="41" spans="1:10" ht="12" customHeight="1" thickBot="1" x14ac:dyDescent="0.25">
      <c r="A41" s="2107" t="s">
        <v>1027</v>
      </c>
      <c r="B41" s="2106" t="s">
        <v>1026</v>
      </c>
      <c r="C41" s="2106" t="s">
        <v>1025</v>
      </c>
      <c r="D41" s="2106" t="s">
        <v>1024</v>
      </c>
      <c r="E41" s="2106" t="s">
        <v>1023</v>
      </c>
      <c r="F41" s="2106" t="s">
        <v>1022</v>
      </c>
      <c r="G41" s="1467"/>
      <c r="H41" s="1467"/>
      <c r="I41" s="1466"/>
      <c r="J41" s="1466"/>
    </row>
    <row r="42" spans="1:10" ht="10.5" customHeight="1" x14ac:dyDescent="0.2">
      <c r="A42" s="1470" t="s">
        <v>1021</v>
      </c>
      <c r="B42" s="1469">
        <v>2.6</v>
      </c>
      <c r="C42" s="1469">
        <v>6.5</v>
      </c>
      <c r="D42" s="1469">
        <v>1.45474649</v>
      </c>
      <c r="E42" s="1469" t="s">
        <v>313</v>
      </c>
      <c r="F42" s="1469" t="s">
        <v>313</v>
      </c>
      <c r="G42" s="1468"/>
      <c r="H42" s="1468"/>
      <c r="I42" s="1466"/>
      <c r="J42" s="1466"/>
    </row>
    <row r="43" spans="1:10" ht="10.5" customHeight="1" x14ac:dyDescent="0.2">
      <c r="A43" s="1463" t="s">
        <v>1020</v>
      </c>
      <c r="B43" s="1465" t="s">
        <v>322</v>
      </c>
      <c r="C43" s="1465" t="s">
        <v>322</v>
      </c>
      <c r="D43" s="1465" t="s">
        <v>322</v>
      </c>
      <c r="E43" s="1465" t="s">
        <v>322</v>
      </c>
      <c r="F43" s="1465" t="s">
        <v>322</v>
      </c>
      <c r="G43" s="1468"/>
      <c r="H43" s="1468"/>
      <c r="I43" s="1466"/>
      <c r="J43" s="1466"/>
    </row>
    <row r="44" spans="1:10" ht="10.5" customHeight="1" x14ac:dyDescent="0.2">
      <c r="A44" s="1463" t="s">
        <v>1019</v>
      </c>
      <c r="B44" s="1465">
        <v>1.4232899999999999</v>
      </c>
      <c r="C44" s="1465">
        <v>2.3980000000000001</v>
      </c>
      <c r="D44" s="1465" t="s">
        <v>322</v>
      </c>
      <c r="E44" s="1465" t="s">
        <v>322</v>
      </c>
      <c r="F44" s="1465" t="s">
        <v>322</v>
      </c>
      <c r="G44" s="1468"/>
      <c r="H44" s="1468"/>
      <c r="I44" s="1466"/>
      <c r="J44" s="1466"/>
    </row>
    <row r="45" spans="1:10" ht="10.5" customHeight="1" x14ac:dyDescent="0.2">
      <c r="A45" s="1463" t="s">
        <v>1018</v>
      </c>
      <c r="B45" s="1465" t="s">
        <v>322</v>
      </c>
      <c r="C45" s="1465">
        <v>3.4849899999999998</v>
      </c>
      <c r="D45" s="1465">
        <v>1.3754599999999999</v>
      </c>
      <c r="E45" s="1465" t="s">
        <v>322</v>
      </c>
      <c r="F45" s="1465" t="s">
        <v>322</v>
      </c>
      <c r="G45" s="1468"/>
      <c r="H45" s="1468"/>
      <c r="I45" s="1466"/>
      <c r="J45" s="1466"/>
    </row>
    <row r="46" spans="1:10" ht="10.5" customHeight="1" x14ac:dyDescent="0.2">
      <c r="A46" s="1463" t="s">
        <v>1017</v>
      </c>
      <c r="B46" s="1465">
        <v>0.50004999999999999</v>
      </c>
      <c r="C46" s="1465" t="s">
        <v>322</v>
      </c>
      <c r="D46" s="1465" t="s">
        <v>322</v>
      </c>
      <c r="E46" s="1465" t="s">
        <v>322</v>
      </c>
      <c r="F46" s="1465" t="s">
        <v>322</v>
      </c>
      <c r="G46" s="1468"/>
      <c r="H46" s="1468"/>
      <c r="I46" s="1466"/>
      <c r="J46" s="1466"/>
    </row>
    <row r="47" spans="1:10" ht="10.5" customHeight="1" x14ac:dyDescent="0.2">
      <c r="A47" s="1463" t="s">
        <v>1016</v>
      </c>
      <c r="B47" s="1607">
        <v>0.65497000000000005</v>
      </c>
      <c r="C47" s="1607">
        <v>0.62395</v>
      </c>
      <c r="D47" s="1607">
        <v>7.9280000000000003E-2</v>
      </c>
      <c r="E47" s="2169" t="s">
        <v>322</v>
      </c>
      <c r="F47" s="2169" t="s">
        <v>322</v>
      </c>
      <c r="G47" s="1464"/>
      <c r="H47" s="1464"/>
      <c r="I47" s="1461"/>
      <c r="J47" s="1461"/>
    </row>
    <row r="48" spans="1:10" ht="11.25" customHeight="1" x14ac:dyDescent="0.2">
      <c r="A48" s="1460" t="s">
        <v>1015</v>
      </c>
      <c r="B48" s="1459">
        <v>15.42328</v>
      </c>
      <c r="C48" s="1459">
        <v>7.3044700000000002</v>
      </c>
      <c r="D48" s="1459">
        <v>13.729279999999999</v>
      </c>
      <c r="E48" s="1459" t="s">
        <v>313</v>
      </c>
      <c r="F48" s="1459" t="s">
        <v>313</v>
      </c>
      <c r="G48" s="1467"/>
      <c r="H48" s="1467"/>
      <c r="I48" s="1466"/>
      <c r="J48" s="1466"/>
    </row>
    <row r="49" spans="1:10" ht="11.25" customHeight="1" x14ac:dyDescent="0.2">
      <c r="A49" s="1463" t="s">
        <v>1014</v>
      </c>
      <c r="B49" s="1465" t="s">
        <v>322</v>
      </c>
      <c r="C49" s="1465">
        <v>0.98863999999999996</v>
      </c>
      <c r="D49" s="1465">
        <v>1.2488699999999999</v>
      </c>
      <c r="E49" s="1465" t="s">
        <v>322</v>
      </c>
      <c r="F49" s="1465" t="s">
        <v>322</v>
      </c>
      <c r="G49" s="1464"/>
      <c r="H49" s="1464"/>
      <c r="I49" s="1461"/>
      <c r="J49" s="1461"/>
    </row>
    <row r="50" spans="1:10" ht="11.25" customHeight="1" x14ac:dyDescent="0.2">
      <c r="A50" s="1463" t="s">
        <v>1013</v>
      </c>
      <c r="B50" s="1607">
        <v>15.37698</v>
      </c>
      <c r="C50" s="1607">
        <v>6.3158300000000001</v>
      </c>
      <c r="D50" s="1607">
        <v>12.480409999999999</v>
      </c>
      <c r="E50" s="2169" t="s">
        <v>322</v>
      </c>
      <c r="F50" s="2169" t="s">
        <v>322</v>
      </c>
      <c r="G50" s="1462"/>
      <c r="H50" s="1462"/>
      <c r="I50" s="1461"/>
      <c r="J50" s="1461"/>
    </row>
    <row r="51" spans="1:10" ht="12" customHeight="1" x14ac:dyDescent="0.25">
      <c r="A51" s="1460" t="s">
        <v>1012</v>
      </c>
      <c r="B51" s="1459">
        <v>18.02403</v>
      </c>
      <c r="C51" s="1459">
        <v>13.833119999999999</v>
      </c>
      <c r="D51" s="1459">
        <v>15.18403</v>
      </c>
      <c r="E51" s="1459" t="s">
        <v>313</v>
      </c>
      <c r="F51" s="1459" t="s">
        <v>313</v>
      </c>
      <c r="G51" s="2051"/>
      <c r="H51" s="2051"/>
      <c r="I51" s="2051"/>
      <c r="J51" s="2051"/>
    </row>
  </sheetData>
  <mergeCells count="9">
    <mergeCell ref="A40:F40"/>
    <mergeCell ref="I40:J40"/>
    <mergeCell ref="A1:F1"/>
    <mergeCell ref="I1:J1"/>
    <mergeCell ref="I23:J23"/>
    <mergeCell ref="A30:J30"/>
    <mergeCell ref="B32:D32"/>
    <mergeCell ref="E32:G32"/>
    <mergeCell ref="I32:J3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ignoredErrors>
    <ignoredError sqref="A4:J22 A24:J30 A23 F23:J23 A33:J53 B32:J32 B31:J31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9B2EE-11A3-4B7C-B9FD-0BBE182E7997}">
  <sheetPr codeName="Sheet26"/>
  <dimension ref="A1:I56"/>
  <sheetViews>
    <sheetView view="pageBreakPreview" topLeftCell="A45" zoomScale="60" zoomScaleNormal="100" workbookViewId="0">
      <selection activeCell="G45" sqref="G45"/>
    </sheetView>
  </sheetViews>
  <sheetFormatPr defaultColWidth="9.140625" defaultRowHeight="12.75" x14ac:dyDescent="0.2"/>
  <cols>
    <col min="1" max="1" width="29.7109375" style="880" customWidth="1"/>
    <col min="2" max="7" width="7.5703125" style="880" customWidth="1"/>
    <col min="8" max="9" width="7.85546875" style="880" customWidth="1"/>
    <col min="10" max="16384" width="9.140625" style="880"/>
  </cols>
  <sheetData>
    <row r="1" spans="1:9" ht="15" customHeight="1" x14ac:dyDescent="0.2">
      <c r="A1" s="2614" t="s">
        <v>1094</v>
      </c>
      <c r="B1" s="2614" t="s">
        <v>85</v>
      </c>
      <c r="C1" s="2614" t="s">
        <v>85</v>
      </c>
      <c r="D1" s="2614" t="s">
        <v>85</v>
      </c>
      <c r="E1" s="1477"/>
      <c r="F1" s="1477"/>
      <c r="G1" s="1477"/>
      <c r="H1" s="2614"/>
      <c r="I1" s="2614" t="s">
        <v>85</v>
      </c>
    </row>
    <row r="2" spans="1:9" ht="10.5" customHeight="1" thickBot="1" x14ac:dyDescent="0.25">
      <c r="A2" s="2154" t="s">
        <v>994</v>
      </c>
      <c r="B2" s="2153" t="s">
        <v>1465</v>
      </c>
      <c r="C2" s="2153" t="s">
        <v>1034</v>
      </c>
      <c r="D2" s="2153" t="s">
        <v>1033</v>
      </c>
      <c r="E2" s="2153" t="s">
        <v>1032</v>
      </c>
      <c r="F2" s="2153" t="s">
        <v>1041</v>
      </c>
      <c r="G2" s="2153" t="s">
        <v>1040</v>
      </c>
      <c r="H2" s="1466"/>
      <c r="I2" s="1466"/>
    </row>
    <row r="3" spans="1:9" ht="10.5" customHeight="1" x14ac:dyDescent="0.2">
      <c r="A3" s="1506" t="s">
        <v>1093</v>
      </c>
      <c r="B3" s="1505"/>
      <c r="C3" s="1505"/>
      <c r="D3" s="1505"/>
      <c r="E3" s="1505"/>
      <c r="F3" s="1505"/>
      <c r="G3" s="1505"/>
      <c r="H3" s="1466"/>
      <c r="I3" s="1466"/>
    </row>
    <row r="4" spans="1:9" ht="10.5" customHeight="1" x14ac:dyDescent="0.2">
      <c r="A4" s="1463" t="s">
        <v>1092</v>
      </c>
      <c r="B4" s="1480">
        <v>6.7</v>
      </c>
      <c r="C4" s="1480">
        <v>6.8789999999999996</v>
      </c>
      <c r="D4" s="1480">
        <v>6.7962150000000001</v>
      </c>
      <c r="E4" s="1480">
        <v>7.1</v>
      </c>
      <c r="F4" s="1480">
        <v>7.2</v>
      </c>
      <c r="G4" s="1480">
        <v>5.6</v>
      </c>
      <c r="H4" s="1466"/>
      <c r="I4" s="1466"/>
    </row>
    <row r="5" spans="1:9" ht="10.5" customHeight="1" x14ac:dyDescent="0.2">
      <c r="A5" s="1463" t="s">
        <v>1091</v>
      </c>
      <c r="B5" s="1480" t="s">
        <v>322</v>
      </c>
      <c r="C5" s="1480">
        <v>1.1000000000000001</v>
      </c>
      <c r="D5" s="1480">
        <v>-0.56095700000000004</v>
      </c>
      <c r="E5" s="1480">
        <v>5.3</v>
      </c>
      <c r="F5" s="1480" t="s">
        <v>322</v>
      </c>
      <c r="G5" s="1480">
        <v>0.6</v>
      </c>
      <c r="H5" s="1466"/>
      <c r="I5" s="1466"/>
    </row>
    <row r="6" spans="1:9" ht="10.5" customHeight="1" x14ac:dyDescent="0.2">
      <c r="A6" s="1463" t="s">
        <v>1090</v>
      </c>
      <c r="B6" s="1480">
        <v>-0.8</v>
      </c>
      <c r="C6" s="1480" t="s">
        <v>322</v>
      </c>
      <c r="D6" s="1480" t="s">
        <v>322</v>
      </c>
      <c r="E6" s="1480">
        <v>-3.2</v>
      </c>
      <c r="F6" s="1480" t="s">
        <v>322</v>
      </c>
      <c r="G6" s="1480">
        <v>1</v>
      </c>
      <c r="H6" s="1466"/>
      <c r="I6" s="1466"/>
    </row>
    <row r="7" spans="1:9" ht="10.5" customHeight="1" x14ac:dyDescent="0.2">
      <c r="A7" s="1463" t="s">
        <v>1089</v>
      </c>
      <c r="B7" s="1480">
        <v>1.1000000000000001</v>
      </c>
      <c r="C7" s="1480" t="s">
        <v>322</v>
      </c>
      <c r="D7" s="1480">
        <v>1.5157780000000001</v>
      </c>
      <c r="E7" s="1480" t="s">
        <v>322</v>
      </c>
      <c r="F7" s="1480">
        <v>0.5</v>
      </c>
      <c r="G7" s="1480">
        <v>0.8</v>
      </c>
      <c r="H7" s="1466"/>
      <c r="I7" s="1466"/>
    </row>
    <row r="8" spans="1:9" ht="10.5" customHeight="1" x14ac:dyDescent="0.2">
      <c r="A8" s="1463" t="s">
        <v>1088</v>
      </c>
      <c r="B8" s="1480">
        <v>-5.0999999999999996</v>
      </c>
      <c r="C8" s="1480">
        <v>-3.4079999999999999</v>
      </c>
      <c r="D8" s="1480">
        <v>-4.3344830000000005</v>
      </c>
      <c r="E8" s="1480">
        <v>-3.3999999999999986</v>
      </c>
      <c r="F8" s="1480">
        <v>-7.8</v>
      </c>
      <c r="G8" s="1480">
        <v>-8.6</v>
      </c>
      <c r="H8" s="1466"/>
      <c r="I8" s="1466"/>
    </row>
    <row r="9" spans="1:9" ht="10.5" customHeight="1" x14ac:dyDescent="0.2">
      <c r="A9" s="1504" t="s">
        <v>1087</v>
      </c>
      <c r="B9" s="1503">
        <v>1.8</v>
      </c>
      <c r="C9" s="1503">
        <v>5.1459999999999999</v>
      </c>
      <c r="D9" s="1503">
        <v>3.8919999999999999</v>
      </c>
      <c r="E9" s="1503">
        <v>5.4</v>
      </c>
      <c r="F9" s="1503" t="s">
        <v>313</v>
      </c>
      <c r="G9" s="1503">
        <v>-0.6</v>
      </c>
      <c r="H9" s="1466"/>
      <c r="I9" s="1466"/>
    </row>
    <row r="10" spans="1:9" ht="10.5" customHeight="1" x14ac:dyDescent="0.2">
      <c r="A10" s="1504" t="s">
        <v>1086</v>
      </c>
      <c r="B10" s="1503">
        <v>53.5</v>
      </c>
      <c r="C10" s="1503">
        <v>55.585000000000001</v>
      </c>
      <c r="D10" s="1503">
        <v>53.198</v>
      </c>
      <c r="E10" s="1503">
        <v>51.821849999999991</v>
      </c>
      <c r="F10" s="1503">
        <v>56.4</v>
      </c>
      <c r="G10" s="1503">
        <v>53.5</v>
      </c>
      <c r="H10" s="1466"/>
      <c r="I10" s="1466"/>
    </row>
    <row r="11" spans="1:9" ht="10.5" customHeight="1" x14ac:dyDescent="0.2">
      <c r="A11" s="1504" t="s">
        <v>1085</v>
      </c>
      <c r="B11" s="1503">
        <v>18</v>
      </c>
      <c r="C11" s="1503">
        <v>18.856000000000002</v>
      </c>
      <c r="D11" s="1503">
        <v>18.344999999999999</v>
      </c>
      <c r="E11" s="1503">
        <v>18.037839999999999</v>
      </c>
      <c r="F11" s="1503">
        <v>17.7</v>
      </c>
      <c r="G11" s="1503">
        <v>17.5</v>
      </c>
      <c r="H11" s="1466"/>
      <c r="I11" s="1466"/>
    </row>
    <row r="12" spans="1:9" ht="10.5" customHeight="1" x14ac:dyDescent="0.2">
      <c r="A12" s="1460" t="s">
        <v>1084</v>
      </c>
      <c r="B12" s="1479">
        <v>73.3</v>
      </c>
      <c r="C12" s="1479">
        <v>79.587000000000003</v>
      </c>
      <c r="D12" s="1479">
        <v>75.435000000000002</v>
      </c>
      <c r="E12" s="1479">
        <v>75.272489999999991</v>
      </c>
      <c r="F12" s="1479">
        <v>74</v>
      </c>
      <c r="G12" s="1479">
        <v>70</v>
      </c>
      <c r="H12" s="1461"/>
      <c r="I12" s="1461"/>
    </row>
    <row r="13" spans="1:9" ht="10.5" customHeight="1" x14ac:dyDescent="0.2">
      <c r="A13" s="1502" t="s">
        <v>1083</v>
      </c>
      <c r="B13" s="1501">
        <v>-1</v>
      </c>
      <c r="C13" s="1501">
        <v>-6</v>
      </c>
      <c r="D13" s="1501">
        <v>5</v>
      </c>
      <c r="E13" s="1501">
        <v>3</v>
      </c>
      <c r="F13" s="2388" t="s">
        <v>322</v>
      </c>
      <c r="G13" s="1501">
        <v>3</v>
      </c>
      <c r="H13" s="1461"/>
      <c r="I13" s="1461"/>
    </row>
    <row r="14" spans="1:9" ht="10.5" customHeight="1" x14ac:dyDescent="0.2">
      <c r="A14" s="1460" t="s">
        <v>1050</v>
      </c>
      <c r="B14" s="1479">
        <v>72</v>
      </c>
      <c r="C14" s="1479">
        <v>74.278999999999996</v>
      </c>
      <c r="D14" s="1479">
        <v>79.846000000000004</v>
      </c>
      <c r="E14" s="1479">
        <v>77.663945999999981</v>
      </c>
      <c r="F14" s="1479">
        <v>74</v>
      </c>
      <c r="G14" s="1479">
        <v>73</v>
      </c>
      <c r="H14" s="1461"/>
      <c r="I14" s="1461"/>
    </row>
    <row r="15" spans="1:9" ht="10.5" customHeight="1" x14ac:dyDescent="0.2">
      <c r="A15" s="1500" t="s">
        <v>1082</v>
      </c>
      <c r="B15" s="1499">
        <v>4.99</v>
      </c>
      <c r="C15" s="1499">
        <v>4.88</v>
      </c>
      <c r="D15" s="1499">
        <v>4.5999999999999996</v>
      </c>
      <c r="E15" s="1499">
        <v>4.5999999999999996</v>
      </c>
      <c r="F15" s="1499">
        <v>4.5</v>
      </c>
      <c r="G15" s="1499">
        <v>4.5999999999999996</v>
      </c>
      <c r="H15" s="1498"/>
      <c r="I15" s="1498"/>
    </row>
    <row r="16" spans="1:9" ht="10.5" customHeight="1" x14ac:dyDescent="0.2">
      <c r="A16" s="1500"/>
      <c r="B16" s="1499"/>
      <c r="C16" s="1499"/>
      <c r="D16" s="1499"/>
      <c r="E16" s="1499"/>
      <c r="F16" s="1499"/>
      <c r="G16" s="1499"/>
      <c r="H16" s="1498"/>
      <c r="I16" s="1498"/>
    </row>
    <row r="17" spans="1:9" ht="10.5" customHeight="1" x14ac:dyDescent="0.25">
      <c r="A17" s="1478"/>
      <c r="B17" s="1478"/>
      <c r="C17" s="1478"/>
      <c r="D17" s="1478"/>
      <c r="E17" s="1478"/>
      <c r="F17" s="1478"/>
      <c r="G17" s="1478"/>
      <c r="H17" s="1478"/>
      <c r="I17" s="1478"/>
    </row>
    <row r="18" spans="1:9" ht="15" customHeight="1" x14ac:dyDescent="0.2">
      <c r="A18" s="2149" t="s">
        <v>1081</v>
      </c>
      <c r="B18" s="2649" t="s">
        <v>1080</v>
      </c>
      <c r="C18" s="2649" t="s">
        <v>85</v>
      </c>
      <c r="D18" s="2649" t="s">
        <v>85</v>
      </c>
      <c r="E18" s="2649" t="s">
        <v>85</v>
      </c>
      <c r="F18" s="2649" t="s">
        <v>85</v>
      </c>
      <c r="G18" s="2649" t="s">
        <v>85</v>
      </c>
      <c r="H18" s="2649" t="s">
        <v>85</v>
      </c>
      <c r="I18" s="2649" t="s">
        <v>85</v>
      </c>
    </row>
    <row r="19" spans="1:9" ht="12" customHeight="1" x14ac:dyDescent="0.2">
      <c r="A19" s="2152"/>
      <c r="B19" s="2649" t="s">
        <v>85</v>
      </c>
      <c r="C19" s="2649" t="s">
        <v>85</v>
      </c>
      <c r="D19" s="2649" t="s">
        <v>85</v>
      </c>
      <c r="E19" s="2649" t="s">
        <v>85</v>
      </c>
      <c r="F19" s="2649" t="s">
        <v>85</v>
      </c>
      <c r="G19" s="2649" t="s">
        <v>85</v>
      </c>
      <c r="H19" s="2649" t="s">
        <v>85</v>
      </c>
      <c r="I19" s="2649" t="s">
        <v>85</v>
      </c>
    </row>
    <row r="20" spans="1:9" ht="12.75" customHeight="1" x14ac:dyDescent="0.2">
      <c r="A20" s="2149" t="s">
        <v>1079</v>
      </c>
      <c r="B20" s="2649" t="s">
        <v>1078</v>
      </c>
      <c r="C20" s="2650" t="s">
        <v>85</v>
      </c>
      <c r="D20" s="2650" t="s">
        <v>85</v>
      </c>
      <c r="E20" s="2650" t="s">
        <v>85</v>
      </c>
      <c r="F20" s="2650" t="s">
        <v>85</v>
      </c>
      <c r="G20" s="2650" t="s">
        <v>85</v>
      </c>
      <c r="H20" s="2650" t="s">
        <v>85</v>
      </c>
      <c r="I20" s="2251"/>
    </row>
    <row r="21" spans="1:9" ht="10.5" customHeight="1" x14ac:dyDescent="0.2">
      <c r="A21" s="2151"/>
      <c r="B21" s="2650" t="s">
        <v>85</v>
      </c>
      <c r="C21" s="2650" t="s">
        <v>85</v>
      </c>
      <c r="D21" s="2650" t="s">
        <v>85</v>
      </c>
      <c r="E21" s="2650" t="s">
        <v>85</v>
      </c>
      <c r="F21" s="2650" t="s">
        <v>85</v>
      </c>
      <c r="G21" s="2650" t="s">
        <v>85</v>
      </c>
      <c r="H21" s="2650" t="s">
        <v>85</v>
      </c>
      <c r="I21" s="2251"/>
    </row>
    <row r="22" spans="1:9" ht="14.25" customHeight="1" x14ac:dyDescent="0.2">
      <c r="A22" s="2149" t="s">
        <v>1077</v>
      </c>
      <c r="B22" s="2649" t="s">
        <v>1076</v>
      </c>
      <c r="C22" s="2649" t="s">
        <v>85</v>
      </c>
      <c r="D22" s="2649" t="s">
        <v>85</v>
      </c>
      <c r="E22" s="2649" t="s">
        <v>85</v>
      </c>
      <c r="F22" s="2649" t="s">
        <v>85</v>
      </c>
      <c r="G22" s="2649" t="s">
        <v>85</v>
      </c>
      <c r="H22" s="2649" t="s">
        <v>85</v>
      </c>
      <c r="I22" s="2649" t="s">
        <v>85</v>
      </c>
    </row>
    <row r="23" spans="1:9" ht="10.5" customHeight="1" x14ac:dyDescent="0.2">
      <c r="A23" s="2150"/>
      <c r="B23" s="2649" t="s">
        <v>85</v>
      </c>
      <c r="C23" s="2649" t="s">
        <v>85</v>
      </c>
      <c r="D23" s="2649" t="s">
        <v>85</v>
      </c>
      <c r="E23" s="2649" t="s">
        <v>85</v>
      </c>
      <c r="F23" s="2649" t="s">
        <v>85</v>
      </c>
      <c r="G23" s="2649" t="s">
        <v>85</v>
      </c>
      <c r="H23" s="2649" t="s">
        <v>85</v>
      </c>
      <c r="I23" s="2649" t="s">
        <v>85</v>
      </c>
    </row>
    <row r="24" spans="1:9" ht="24" customHeight="1" x14ac:dyDescent="0.2">
      <c r="A24" s="2149" t="s">
        <v>1075</v>
      </c>
      <c r="B24" s="2653" t="s">
        <v>1074</v>
      </c>
      <c r="C24" s="2653" t="s">
        <v>85</v>
      </c>
      <c r="D24" s="2653" t="s">
        <v>85</v>
      </c>
      <c r="E24" s="2653" t="s">
        <v>85</v>
      </c>
      <c r="F24" s="2653" t="s">
        <v>85</v>
      </c>
      <c r="G24" s="2653" t="s">
        <v>85</v>
      </c>
      <c r="H24" s="2653" t="s">
        <v>85</v>
      </c>
      <c r="I24" s="2147"/>
    </row>
    <row r="25" spans="1:9" ht="10.5" customHeight="1" x14ac:dyDescent="0.2">
      <c r="A25" s="2149"/>
      <c r="B25" s="2653" t="s">
        <v>85</v>
      </c>
      <c r="C25" s="2653" t="s">
        <v>85</v>
      </c>
      <c r="D25" s="2653" t="s">
        <v>85</v>
      </c>
      <c r="E25" s="2653" t="s">
        <v>85</v>
      </c>
      <c r="F25" s="2653" t="s">
        <v>85</v>
      </c>
      <c r="G25" s="2653" t="s">
        <v>85</v>
      </c>
      <c r="H25" s="2653" t="s">
        <v>85</v>
      </c>
      <c r="I25" s="2147"/>
    </row>
    <row r="26" spans="1:9" ht="18" customHeight="1" x14ac:dyDescent="0.2">
      <c r="A26" s="2148" t="s">
        <v>1073</v>
      </c>
      <c r="B26" s="2654" t="s">
        <v>1072</v>
      </c>
      <c r="C26" s="2654" t="s">
        <v>85</v>
      </c>
      <c r="D26" s="2654" t="s">
        <v>85</v>
      </c>
      <c r="E26" s="2654" t="s">
        <v>85</v>
      </c>
      <c r="F26" s="2654" t="s">
        <v>85</v>
      </c>
      <c r="G26" s="2654" t="s">
        <v>85</v>
      </c>
      <c r="H26" s="2654" t="s">
        <v>85</v>
      </c>
      <c r="I26" s="2146"/>
    </row>
    <row r="27" spans="1:9" ht="10.5" customHeight="1" x14ac:dyDescent="0.2">
      <c r="A27" s="2148"/>
      <c r="B27" s="2654" t="s">
        <v>85</v>
      </c>
      <c r="C27" s="2654" t="s">
        <v>85</v>
      </c>
      <c r="D27" s="2654" t="s">
        <v>85</v>
      </c>
      <c r="E27" s="2654" t="s">
        <v>85</v>
      </c>
      <c r="F27" s="2654" t="s">
        <v>85</v>
      </c>
      <c r="G27" s="2654" t="s">
        <v>85</v>
      </c>
      <c r="H27" s="2654" t="s">
        <v>85</v>
      </c>
      <c r="I27" s="2146"/>
    </row>
    <row r="28" spans="1:9" ht="18" customHeight="1" x14ac:dyDescent="0.2">
      <c r="A28" s="2148" t="s">
        <v>1071</v>
      </c>
      <c r="B28" s="2654" t="s">
        <v>1070</v>
      </c>
      <c r="C28" s="2654" t="s">
        <v>85</v>
      </c>
      <c r="D28" s="2654" t="s">
        <v>85</v>
      </c>
      <c r="E28" s="2654" t="s">
        <v>85</v>
      </c>
      <c r="F28" s="2654" t="s">
        <v>85</v>
      </c>
      <c r="G28" s="2654" t="s">
        <v>85</v>
      </c>
      <c r="H28" s="2654" t="s">
        <v>85</v>
      </c>
      <c r="I28" s="2146"/>
    </row>
    <row r="29" spans="1:9" ht="10.5" customHeight="1" x14ac:dyDescent="0.2">
      <c r="A29" s="2147"/>
      <c r="B29" s="2654" t="s">
        <v>85</v>
      </c>
      <c r="C29" s="2654" t="s">
        <v>85</v>
      </c>
      <c r="D29" s="2654" t="s">
        <v>85</v>
      </c>
      <c r="E29" s="2654" t="s">
        <v>85</v>
      </c>
      <c r="F29" s="2654" t="s">
        <v>85</v>
      </c>
      <c r="G29" s="2654" t="s">
        <v>85</v>
      </c>
      <c r="H29" s="2654" t="s">
        <v>85</v>
      </c>
      <c r="I29" s="2146"/>
    </row>
    <row r="30" spans="1:9" ht="10.5" customHeight="1" x14ac:dyDescent="0.2">
      <c r="A30" s="1463"/>
      <c r="B30" s="1468"/>
      <c r="C30" s="1468"/>
      <c r="D30" s="1468"/>
      <c r="E30" s="1468"/>
      <c r="F30" s="1468"/>
      <c r="G30" s="1468"/>
      <c r="H30" s="1466"/>
      <c r="I30" s="1466"/>
    </row>
    <row r="31" spans="1:9" ht="10.5" customHeight="1" x14ac:dyDescent="0.2">
      <c r="A31" s="1463"/>
      <c r="B31" s="1468"/>
      <c r="C31" s="1468"/>
      <c r="D31" s="1468"/>
      <c r="E31" s="1468"/>
      <c r="F31" s="1468"/>
      <c r="G31" s="1468"/>
      <c r="H31" s="1466"/>
      <c r="I31" s="1466"/>
    </row>
    <row r="32" spans="1:9" ht="18" customHeight="1" thickBot="1" x14ac:dyDescent="0.25">
      <c r="A32" s="2614" t="s">
        <v>1069</v>
      </c>
      <c r="B32" s="2655" t="s">
        <v>85</v>
      </c>
      <c r="C32" s="2655" t="s">
        <v>85</v>
      </c>
      <c r="D32" s="2655" t="s">
        <v>85</v>
      </c>
      <c r="E32" s="1497"/>
      <c r="F32" s="1497"/>
      <c r="G32" s="1497"/>
      <c r="H32" s="1466"/>
      <c r="I32" s="1466"/>
    </row>
    <row r="33" spans="1:9" ht="10.5" customHeight="1" thickBot="1" x14ac:dyDescent="0.25">
      <c r="A33" s="2133"/>
      <c r="B33" s="2145"/>
      <c r="C33" s="2144" t="s">
        <v>994</v>
      </c>
      <c r="D33" s="2143"/>
      <c r="E33" s="2143"/>
      <c r="F33" s="2143" t="s">
        <v>1068</v>
      </c>
      <c r="G33" s="2142"/>
      <c r="H33" s="1466"/>
      <c r="I33" s="1466"/>
    </row>
    <row r="34" spans="1:9" ht="10.5" customHeight="1" thickBot="1" x14ac:dyDescent="0.25">
      <c r="A34" s="2131" t="s">
        <v>994</v>
      </c>
      <c r="B34" s="2139" t="s">
        <v>1465</v>
      </c>
      <c r="C34" s="2141" t="s">
        <v>1034</v>
      </c>
      <c r="D34" s="2140" t="s">
        <v>1033</v>
      </c>
      <c r="E34" s="2139" t="s">
        <v>1465</v>
      </c>
      <c r="F34" s="2139" t="s">
        <v>1034</v>
      </c>
      <c r="G34" s="2139" t="s">
        <v>1033</v>
      </c>
      <c r="H34" s="1496"/>
      <c r="I34" s="1466"/>
    </row>
    <row r="35" spans="1:9" ht="13.5" customHeight="1" x14ac:dyDescent="0.2">
      <c r="A35" s="2138" t="s">
        <v>1031</v>
      </c>
      <c r="B35" s="2121">
        <v>895.6</v>
      </c>
      <c r="C35" s="2121">
        <v>940.8</v>
      </c>
      <c r="D35" s="2121">
        <v>1041.5999999999999</v>
      </c>
      <c r="E35" s="2121">
        <v>43.1</v>
      </c>
      <c r="F35" s="2121">
        <v>46.4</v>
      </c>
      <c r="G35" s="2121">
        <v>52.3</v>
      </c>
      <c r="H35" s="1461"/>
      <c r="I35" s="1461"/>
    </row>
    <row r="36" spans="1:9" ht="13.5" customHeight="1" x14ac:dyDescent="0.2">
      <c r="A36" s="2138" t="s">
        <v>1030</v>
      </c>
      <c r="B36" s="2121">
        <v>401.7</v>
      </c>
      <c r="C36" s="2121">
        <v>381.7</v>
      </c>
      <c r="D36" s="2121">
        <v>365.6</v>
      </c>
      <c r="E36" s="2121">
        <v>8.5</v>
      </c>
      <c r="F36" s="2121">
        <v>7.9</v>
      </c>
      <c r="G36" s="2121">
        <v>7.5</v>
      </c>
      <c r="H36" s="1461"/>
      <c r="I36" s="1461"/>
    </row>
    <row r="37" spans="1:9" ht="13.5" customHeight="1" x14ac:dyDescent="0.2">
      <c r="A37" s="2138" t="s">
        <v>1029</v>
      </c>
      <c r="B37" s="2121">
        <v>1030.5999999999999</v>
      </c>
      <c r="C37" s="2121">
        <v>1051.5999999999999</v>
      </c>
      <c r="D37" s="2121">
        <v>1054.2</v>
      </c>
      <c r="E37" s="2121">
        <v>44.3</v>
      </c>
      <c r="F37" s="2121">
        <v>45.4</v>
      </c>
      <c r="G37" s="2121">
        <v>45.6</v>
      </c>
      <c r="H37" s="1472"/>
      <c r="I37" s="1472"/>
    </row>
    <row r="38" spans="1:9" ht="13.5" customHeight="1" x14ac:dyDescent="0.2">
      <c r="A38" s="1460" t="s">
        <v>325</v>
      </c>
      <c r="B38" s="1475">
        <v>2327.9</v>
      </c>
      <c r="C38" s="1475">
        <v>2374.1</v>
      </c>
      <c r="D38" s="1475">
        <v>2461.4</v>
      </c>
      <c r="E38" s="1475">
        <v>25.4</v>
      </c>
      <c r="F38" s="1475">
        <v>25.9</v>
      </c>
      <c r="G38" s="1475">
        <v>26.9</v>
      </c>
      <c r="H38" s="1461"/>
      <c r="I38" s="1461"/>
    </row>
    <row r="39" spans="1:9" ht="9" customHeight="1" x14ac:dyDescent="0.25">
      <c r="A39" s="2137"/>
      <c r="B39" s="2136"/>
      <c r="C39" s="2136"/>
      <c r="D39" s="2136"/>
      <c r="E39" s="2135"/>
      <c r="F39" s="2135"/>
      <c r="G39" s="2135"/>
      <c r="H39" s="1466"/>
      <c r="I39" s="1466"/>
    </row>
    <row r="40" spans="1:9" ht="9" customHeight="1" x14ac:dyDescent="0.25">
      <c r="A40" s="2137"/>
      <c r="B40" s="2136"/>
      <c r="C40" s="2136"/>
      <c r="D40" s="2136"/>
      <c r="E40" s="2135"/>
      <c r="F40" s="2135"/>
      <c r="G40" s="2135"/>
      <c r="H40" s="1466"/>
      <c r="I40" s="1466"/>
    </row>
    <row r="41" spans="1:9" ht="16.5" customHeight="1" x14ac:dyDescent="0.2">
      <c r="A41" s="2614" t="s">
        <v>1522</v>
      </c>
      <c r="B41" s="2614" t="s">
        <v>85</v>
      </c>
      <c r="C41" s="2614" t="s">
        <v>85</v>
      </c>
      <c r="D41" s="2614" t="s">
        <v>85</v>
      </c>
      <c r="E41" s="1477"/>
      <c r="F41" s="1477"/>
      <c r="G41" s="1477"/>
      <c r="H41" s="1466"/>
      <c r="I41" s="1466"/>
    </row>
    <row r="42" spans="1:9" ht="10.5" customHeight="1" thickBot="1" x14ac:dyDescent="0.25">
      <c r="A42" s="2133"/>
      <c r="B42" s="2132"/>
      <c r="C42" s="2132"/>
      <c r="D42" s="2132"/>
      <c r="E42" s="2132"/>
      <c r="F42" s="2132"/>
      <c r="G42" s="2132"/>
      <c r="H42" s="1466"/>
      <c r="I42" s="1466"/>
    </row>
    <row r="43" spans="1:9" ht="10.5" customHeight="1" thickBot="1" x14ac:dyDescent="0.25">
      <c r="A43" s="2131" t="s">
        <v>994</v>
      </c>
      <c r="B43" s="2130" t="s">
        <v>1026</v>
      </c>
      <c r="C43" s="2129" t="s">
        <v>1025</v>
      </c>
      <c r="D43" s="2128" t="s">
        <v>1024</v>
      </c>
      <c r="E43" s="2651" t="s">
        <v>1064</v>
      </c>
      <c r="F43" s="2652" t="s">
        <v>85</v>
      </c>
      <c r="G43" s="2134"/>
      <c r="H43" s="1466"/>
      <c r="I43" s="1466"/>
    </row>
    <row r="44" spans="1:9" ht="15.75" customHeight="1" x14ac:dyDescent="0.2">
      <c r="A44" s="2126" t="s">
        <v>1067</v>
      </c>
      <c r="B44" s="2124">
        <v>599.48470485802454</v>
      </c>
      <c r="C44" s="2124">
        <v>646.95374046201175</v>
      </c>
      <c r="D44" s="2124">
        <v>233.1963965614971</v>
      </c>
      <c r="E44" s="2124">
        <v>1649.680881</v>
      </c>
      <c r="F44" s="2124"/>
      <c r="G44" s="2121"/>
      <c r="H44" s="1466"/>
      <c r="I44" s="1466"/>
    </row>
    <row r="45" spans="1:9" ht="15.75" customHeight="1" x14ac:dyDescent="0.2">
      <c r="A45" s="2123" t="s">
        <v>1066</v>
      </c>
      <c r="B45" s="2121">
        <v>1151.7338832960006</v>
      </c>
      <c r="C45" s="2121">
        <v>1201.7033071624626</v>
      </c>
      <c r="D45" s="2121">
        <v>491.42888634006874</v>
      </c>
      <c r="E45" s="2121">
        <v>2863.2179312475614</v>
      </c>
      <c r="F45" s="2121"/>
      <c r="G45" s="2121"/>
      <c r="H45" s="1461"/>
      <c r="I45" s="1461"/>
    </row>
    <row r="46" spans="1:9" ht="15.75" customHeight="1" x14ac:dyDescent="0.2">
      <c r="A46" s="2123" t="s">
        <v>1065</v>
      </c>
      <c r="B46" s="2121">
        <v>552.24917843797607</v>
      </c>
      <c r="C46" s="2121">
        <v>554.74956670045083</v>
      </c>
      <c r="D46" s="2121">
        <v>258.23248977857168</v>
      </c>
      <c r="E46" s="2121">
        <v>1213.5370502475614</v>
      </c>
      <c r="F46" s="2121"/>
      <c r="G46" s="2121"/>
      <c r="H46" s="1466"/>
      <c r="I46" s="1466"/>
    </row>
    <row r="47" spans="1:9" ht="15.75" customHeight="1" x14ac:dyDescent="0.2">
      <c r="A47" s="2123" t="s">
        <v>1063</v>
      </c>
      <c r="B47" s="2122" t="s">
        <v>1510</v>
      </c>
      <c r="C47" s="2122" t="s">
        <v>1520</v>
      </c>
      <c r="D47" s="2122" t="s">
        <v>1519</v>
      </c>
      <c r="E47" s="2122" t="s">
        <v>1518</v>
      </c>
      <c r="F47" s="2121"/>
      <c r="G47" s="2121"/>
      <c r="H47" s="1461"/>
      <c r="I47" s="1461"/>
    </row>
    <row r="48" spans="1:9" ht="9" customHeight="1" x14ac:dyDescent="0.25">
      <c r="A48" s="1478"/>
      <c r="B48" s="1478"/>
      <c r="C48" s="1478"/>
      <c r="D48" s="1478"/>
      <c r="E48" s="1478"/>
      <c r="F48" s="1478"/>
      <c r="G48" s="2051"/>
      <c r="H48" s="2051"/>
      <c r="I48" s="2051"/>
    </row>
    <row r="49" spans="1:9" ht="9" customHeight="1" x14ac:dyDescent="0.25">
      <c r="A49" s="1478"/>
      <c r="B49" s="1478"/>
      <c r="C49" s="1478"/>
      <c r="D49" s="1478"/>
      <c r="E49" s="1478"/>
      <c r="F49" s="1478"/>
      <c r="G49" s="2051"/>
      <c r="H49" s="2051"/>
      <c r="I49" s="2051"/>
    </row>
    <row r="50" spans="1:9" ht="15" customHeight="1" x14ac:dyDescent="0.25">
      <c r="A50" s="2614" t="s">
        <v>1521</v>
      </c>
      <c r="B50" s="2614" t="s">
        <v>85</v>
      </c>
      <c r="C50" s="2614" t="s">
        <v>85</v>
      </c>
      <c r="D50" s="2614" t="s">
        <v>85</v>
      </c>
      <c r="E50" s="1477"/>
      <c r="F50" s="1477"/>
      <c r="G50" s="2051"/>
      <c r="H50" s="2051"/>
      <c r="I50" s="2051"/>
    </row>
    <row r="51" spans="1:9" ht="10.5" customHeight="1" thickBot="1" x14ac:dyDescent="0.3">
      <c r="A51" s="2133"/>
      <c r="B51" s="2132"/>
      <c r="C51" s="2132"/>
      <c r="D51" s="2132"/>
      <c r="E51" s="2132"/>
      <c r="F51" s="2132"/>
      <c r="G51" s="1478"/>
      <c r="H51" s="1478"/>
      <c r="I51" s="1478"/>
    </row>
    <row r="52" spans="1:9" ht="10.5" customHeight="1" thickBot="1" x14ac:dyDescent="0.3">
      <c r="A52" s="2131" t="s">
        <v>994</v>
      </c>
      <c r="B52" s="2130" t="s">
        <v>1026</v>
      </c>
      <c r="C52" s="2129" t="s">
        <v>1025</v>
      </c>
      <c r="D52" s="2128" t="s">
        <v>1024</v>
      </c>
      <c r="E52" s="2651" t="s">
        <v>1064</v>
      </c>
      <c r="F52" s="2652" t="s">
        <v>85</v>
      </c>
      <c r="G52" s="2127"/>
      <c r="H52" s="1478"/>
      <c r="I52" s="1478"/>
    </row>
    <row r="53" spans="1:9" ht="14.25" customHeight="1" x14ac:dyDescent="0.25">
      <c r="A53" s="2126" t="s">
        <v>1063</v>
      </c>
      <c r="B53" s="2125" t="s">
        <v>1510</v>
      </c>
      <c r="C53" s="2125" t="s">
        <v>1520</v>
      </c>
      <c r="D53" s="2125" t="s">
        <v>1519</v>
      </c>
      <c r="E53" s="2125" t="s">
        <v>1518</v>
      </c>
      <c r="F53" s="2124"/>
      <c r="G53" s="1478"/>
      <c r="H53" s="1478"/>
      <c r="I53" s="1478"/>
    </row>
    <row r="54" spans="1:9" ht="14.25" customHeight="1" x14ac:dyDescent="0.25">
      <c r="A54" s="2123" t="s">
        <v>1062</v>
      </c>
      <c r="B54" s="2122" t="s">
        <v>1517</v>
      </c>
      <c r="C54" s="2122" t="s">
        <v>1516</v>
      </c>
      <c r="D54" s="2122" t="s">
        <v>1515</v>
      </c>
      <c r="E54" s="2122" t="s">
        <v>1514</v>
      </c>
      <c r="F54" s="2121"/>
      <c r="G54" s="1478"/>
      <c r="H54" s="1478"/>
      <c r="I54" s="1478"/>
    </row>
    <row r="55" spans="1:9" ht="14.25" customHeight="1" x14ac:dyDescent="0.25">
      <c r="A55" s="2123" t="s">
        <v>1061</v>
      </c>
      <c r="B55" s="2122" t="s">
        <v>1513</v>
      </c>
      <c r="C55" s="2122" t="s">
        <v>1507</v>
      </c>
      <c r="D55" s="2122" t="s">
        <v>1512</v>
      </c>
      <c r="E55" s="2122" t="s">
        <v>1511</v>
      </c>
      <c r="F55" s="2121"/>
      <c r="G55" s="1478"/>
      <c r="H55" s="1478"/>
      <c r="I55" s="1478"/>
    </row>
    <row r="56" spans="1:9" ht="14.25" customHeight="1" x14ac:dyDescent="0.25">
      <c r="A56" s="2123" t="s">
        <v>1060</v>
      </c>
      <c r="B56" s="2122" t="s">
        <v>1510</v>
      </c>
      <c r="C56" s="2122" t="s">
        <v>1509</v>
      </c>
      <c r="D56" s="2122" t="s">
        <v>1508</v>
      </c>
      <c r="E56" s="2122" t="s">
        <v>1507</v>
      </c>
      <c r="F56" s="2121"/>
      <c r="G56" s="1478"/>
      <c r="H56" s="1478"/>
      <c r="I56" s="1478"/>
    </row>
  </sheetData>
  <mergeCells count="13">
    <mergeCell ref="E52:F52"/>
    <mergeCell ref="B24:H25"/>
    <mergeCell ref="B26:H27"/>
    <mergeCell ref="B28:H29"/>
    <mergeCell ref="A32:D32"/>
    <mergeCell ref="A41:D41"/>
    <mergeCell ref="E43:F43"/>
    <mergeCell ref="A50:D50"/>
    <mergeCell ref="A1:D1"/>
    <mergeCell ref="H1:I1"/>
    <mergeCell ref="B18:I19"/>
    <mergeCell ref="B20:H21"/>
    <mergeCell ref="B22:I23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headerFooter alignWithMargins="0"/>
  <ignoredErrors>
    <ignoredError sqref="A5:I345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55D35-97CC-4D74-AF91-D248305D4607}">
  <sheetPr codeName="Sheet27"/>
  <dimension ref="A1:K49"/>
  <sheetViews>
    <sheetView view="pageBreakPreview" topLeftCell="A10" zoomScale="60" zoomScaleNormal="100" workbookViewId="0">
      <selection activeCell="I29" sqref="I29"/>
    </sheetView>
  </sheetViews>
  <sheetFormatPr defaultColWidth="9.140625" defaultRowHeight="12.75" x14ac:dyDescent="0.2"/>
  <cols>
    <col min="1" max="1" width="14" style="880" customWidth="1"/>
    <col min="2" max="2" width="6.85546875" style="880" customWidth="1"/>
    <col min="3" max="3" width="7.5703125" style="880" customWidth="1"/>
    <col min="4" max="4" width="7.7109375" style="880" customWidth="1"/>
    <col min="5" max="5" width="8.5703125" style="880" customWidth="1"/>
    <col min="6" max="11" width="6.85546875" style="880" customWidth="1"/>
    <col min="12" max="16384" width="9.140625" style="880"/>
  </cols>
  <sheetData>
    <row r="1" spans="1:11" ht="12.75" customHeight="1" x14ac:dyDescent="0.2">
      <c r="A1" s="2614" t="s">
        <v>1621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1477"/>
      <c r="H1" s="1477"/>
      <c r="I1" s="1477"/>
      <c r="J1" s="1477"/>
      <c r="K1" s="1477"/>
    </row>
    <row r="2" spans="1:11" ht="10.5" customHeight="1" x14ac:dyDescent="0.2">
      <c r="A2" s="1494"/>
      <c r="B2" s="1494"/>
      <c r="C2" s="1494"/>
      <c r="D2" s="1494"/>
      <c r="E2" s="1494"/>
      <c r="F2" s="1494"/>
      <c r="G2" s="1494"/>
      <c r="H2" s="1494"/>
      <c r="I2" s="1494"/>
      <c r="J2" s="1494"/>
      <c r="K2" s="1494"/>
    </row>
    <row r="3" spans="1:11" ht="10.5" customHeight="1" thickBot="1" x14ac:dyDescent="0.25">
      <c r="A3" s="2402" t="s">
        <v>342</v>
      </c>
      <c r="B3" s="2155" t="s">
        <v>1523</v>
      </c>
      <c r="C3" s="2155" t="s">
        <v>1209</v>
      </c>
      <c r="D3" s="2155" t="s">
        <v>1208</v>
      </c>
      <c r="E3" s="2155" t="s">
        <v>1256</v>
      </c>
      <c r="F3" s="2155" t="s">
        <v>1206</v>
      </c>
      <c r="G3" s="2155" t="s">
        <v>1255</v>
      </c>
      <c r="H3" s="2155" t="s">
        <v>1204</v>
      </c>
      <c r="I3" s="2155" t="s">
        <v>1203</v>
      </c>
      <c r="J3" s="2155" t="s">
        <v>1202</v>
      </c>
      <c r="K3" s="2155" t="s">
        <v>1201</v>
      </c>
    </row>
    <row r="4" spans="1:11" ht="10.5" customHeight="1" x14ac:dyDescent="0.2">
      <c r="A4" s="1491" t="s">
        <v>1222</v>
      </c>
      <c r="B4" s="1517">
        <v>313.8</v>
      </c>
      <c r="C4" s="1517">
        <v>306.5</v>
      </c>
      <c r="D4" s="1517">
        <v>300.2</v>
      </c>
      <c r="E4" s="1517">
        <v>280.10000000000002</v>
      </c>
      <c r="F4" s="1517">
        <v>309</v>
      </c>
      <c r="G4" s="1517">
        <v>304.39999999999998</v>
      </c>
      <c r="H4" s="1517">
        <v>317</v>
      </c>
      <c r="I4" s="1517">
        <v>328.3</v>
      </c>
      <c r="J4" s="1517">
        <v>328.8</v>
      </c>
      <c r="K4" s="1517">
        <v>330</v>
      </c>
    </row>
    <row r="5" spans="1:11" ht="10.5" customHeight="1" x14ac:dyDescent="0.2">
      <c r="A5" s="1483" t="s">
        <v>1221</v>
      </c>
      <c r="B5" s="1559">
        <v>3.7</v>
      </c>
      <c r="C5" s="1559">
        <v>3.8</v>
      </c>
      <c r="D5" s="1559">
        <v>1</v>
      </c>
      <c r="E5" s="1559">
        <v>-2.8</v>
      </c>
      <c r="F5" s="1559">
        <v>-0.6</v>
      </c>
      <c r="G5" s="1559">
        <v>-5.3</v>
      </c>
      <c r="H5" s="1559">
        <v>-3.8</v>
      </c>
      <c r="I5" s="1559">
        <v>-1</v>
      </c>
      <c r="J5" s="1559">
        <v>0</v>
      </c>
      <c r="K5" s="1559">
        <v>1.9</v>
      </c>
    </row>
    <row r="6" spans="1:11" ht="10.5" customHeight="1" x14ac:dyDescent="0.2">
      <c r="A6" s="1483"/>
      <c r="B6" s="1482"/>
      <c r="C6" s="1482"/>
      <c r="D6" s="1482"/>
      <c r="E6" s="1482"/>
      <c r="F6" s="1482"/>
      <c r="G6" s="1482"/>
      <c r="H6" s="1482"/>
      <c r="I6" s="1482"/>
      <c r="J6" s="1482"/>
      <c r="K6" s="1482"/>
    </row>
    <row r="7" spans="1:11" ht="10.5" customHeight="1" thickBot="1" x14ac:dyDescent="0.25">
      <c r="A7" s="2156" t="s">
        <v>994</v>
      </c>
      <c r="B7" s="2155" t="s">
        <v>1200</v>
      </c>
      <c r="C7" s="2155" t="s">
        <v>1254</v>
      </c>
      <c r="D7" s="2155" t="s">
        <v>1253</v>
      </c>
      <c r="E7" s="2155" t="s">
        <v>1252</v>
      </c>
      <c r="F7" s="2155" t="s">
        <v>1251</v>
      </c>
      <c r="G7" s="2155" t="s">
        <v>1250</v>
      </c>
      <c r="H7" s="2155" t="s">
        <v>1249</v>
      </c>
      <c r="I7" s="2155" t="s">
        <v>1248</v>
      </c>
      <c r="J7" s="2155" t="s">
        <v>1247</v>
      </c>
      <c r="K7" s="2155" t="s">
        <v>1246</v>
      </c>
    </row>
    <row r="8" spans="1:11" ht="10.5" customHeight="1" x14ac:dyDescent="0.2">
      <c r="A8" s="1491" t="s">
        <v>1222</v>
      </c>
      <c r="B8" s="1517">
        <v>329.2</v>
      </c>
      <c r="C8" s="1517">
        <v>321.8</v>
      </c>
      <c r="D8" s="1517">
        <v>316.5</v>
      </c>
      <c r="E8" s="1517">
        <v>299.3</v>
      </c>
      <c r="F8" s="1517">
        <v>290</v>
      </c>
      <c r="G8" s="1517">
        <v>288.39999999999998</v>
      </c>
      <c r="H8" s="1517">
        <v>273.89999999999998</v>
      </c>
      <c r="I8" s="1517">
        <v>285.89999999999998</v>
      </c>
      <c r="J8" s="1517">
        <v>290.3</v>
      </c>
      <c r="K8" s="1517">
        <v>262.3</v>
      </c>
    </row>
    <row r="9" spans="1:11" ht="10.5" customHeight="1" x14ac:dyDescent="0.2">
      <c r="A9" s="1483" t="s">
        <v>1221</v>
      </c>
      <c r="B9" s="1559">
        <v>1.3</v>
      </c>
      <c r="C9" s="1559">
        <v>0</v>
      </c>
      <c r="D9" s="1559">
        <v>9.6999999999999993</v>
      </c>
      <c r="E9" s="1559">
        <v>5.8</v>
      </c>
      <c r="F9" s="1559">
        <v>4.0999999999999996</v>
      </c>
      <c r="G9" s="1559">
        <v>1.8</v>
      </c>
      <c r="H9" s="1559">
        <v>2.8</v>
      </c>
      <c r="I9" s="1559">
        <v>3.1</v>
      </c>
      <c r="J9" s="1559">
        <v>7.1</v>
      </c>
      <c r="K9" s="1559">
        <v>6.6</v>
      </c>
    </row>
    <row r="10" spans="1:11" ht="10.5" customHeight="1" x14ac:dyDescent="0.2">
      <c r="A10" s="1474"/>
      <c r="B10" s="1473"/>
      <c r="C10" s="1473"/>
      <c r="D10" s="1473"/>
      <c r="E10" s="1473"/>
      <c r="F10" s="1473"/>
      <c r="G10" s="1473"/>
      <c r="H10" s="1473"/>
      <c r="I10" s="1473"/>
      <c r="J10" s="1473"/>
      <c r="K10" s="1473"/>
    </row>
    <row r="11" spans="1:11" ht="10.5" customHeight="1" thickBot="1" x14ac:dyDescent="0.25">
      <c r="A11" s="2156" t="s">
        <v>994</v>
      </c>
      <c r="B11" s="2155" t="s">
        <v>1245</v>
      </c>
      <c r="C11" s="2155" t="s">
        <v>1244</v>
      </c>
      <c r="D11" s="2155" t="s">
        <v>1243</v>
      </c>
      <c r="E11" s="2155" t="s">
        <v>1242</v>
      </c>
      <c r="F11" s="2155" t="s">
        <v>1241</v>
      </c>
      <c r="G11" s="2155" t="s">
        <v>1240</v>
      </c>
      <c r="H11" s="2155" t="s">
        <v>1239</v>
      </c>
      <c r="I11" s="2155" t="s">
        <v>1238</v>
      </c>
      <c r="J11" s="2155" t="s">
        <v>1237</v>
      </c>
      <c r="K11" s="2155" t="s">
        <v>1236</v>
      </c>
    </row>
    <row r="12" spans="1:11" ht="10.5" customHeight="1" x14ac:dyDescent="0.2">
      <c r="A12" s="1491" t="s">
        <v>1222</v>
      </c>
      <c r="B12" s="1517">
        <v>253.7</v>
      </c>
      <c r="C12" s="1517">
        <v>247.8</v>
      </c>
      <c r="D12" s="1517">
        <v>237.9</v>
      </c>
      <c r="E12" s="1517">
        <v>231.5</v>
      </c>
      <c r="F12" s="1517">
        <v>225.6</v>
      </c>
      <c r="G12" s="1517">
        <v>216.8</v>
      </c>
      <c r="H12" s="1517">
        <v>220.4</v>
      </c>
      <c r="I12" s="1517">
        <v>217.3</v>
      </c>
      <c r="J12" s="1517">
        <v>209.8</v>
      </c>
      <c r="K12" s="1517">
        <v>199.2</v>
      </c>
    </row>
    <row r="13" spans="1:11" ht="10.5" customHeight="1" x14ac:dyDescent="0.2">
      <c r="A13" s="1483" t="s">
        <v>1221</v>
      </c>
      <c r="B13" s="1559">
        <v>3.2</v>
      </c>
      <c r="C13" s="1559">
        <v>4.9000000000000004</v>
      </c>
      <c r="D13" s="1559">
        <v>3.9</v>
      </c>
      <c r="E13" s="1559">
        <v>2.1</v>
      </c>
      <c r="F13" s="1559">
        <v>2.2999999999999998</v>
      </c>
      <c r="G13" s="1559">
        <v>2.6</v>
      </c>
      <c r="H13" s="1559">
        <v>0</v>
      </c>
      <c r="I13" s="1559">
        <v>3.1</v>
      </c>
      <c r="J13" s="1559">
        <v>2.6</v>
      </c>
      <c r="K13" s="1559">
        <v>2.2000000000000002</v>
      </c>
    </row>
    <row r="14" spans="1:11" ht="10.5" customHeight="1" x14ac:dyDescent="0.2">
      <c r="A14" s="1474"/>
      <c r="B14" s="1473"/>
      <c r="C14" s="1473"/>
      <c r="D14" s="1473"/>
      <c r="E14" s="1473"/>
      <c r="F14" s="1473"/>
      <c r="G14" s="1473"/>
      <c r="H14" s="1473"/>
      <c r="I14" s="1473"/>
      <c r="J14" s="1473"/>
      <c r="K14" s="1473"/>
    </row>
    <row r="15" spans="1:11" ht="10.5" customHeight="1" thickBot="1" x14ac:dyDescent="0.25">
      <c r="A15" s="2156" t="s">
        <v>994</v>
      </c>
      <c r="B15" s="2155" t="s">
        <v>1235</v>
      </c>
      <c r="C15" s="2155" t="s">
        <v>1234</v>
      </c>
      <c r="D15" s="2155" t="s">
        <v>1233</v>
      </c>
      <c r="E15" s="2155" t="s">
        <v>1232</v>
      </c>
      <c r="F15" s="2155" t="s">
        <v>1231</v>
      </c>
      <c r="G15" s="2155" t="s">
        <v>1230</v>
      </c>
      <c r="H15" s="2155" t="s">
        <v>1229</v>
      </c>
      <c r="I15" s="2155" t="s">
        <v>1228</v>
      </c>
      <c r="J15" s="2155" t="s">
        <v>1227</v>
      </c>
      <c r="K15" s="2155" t="s">
        <v>1226</v>
      </c>
    </row>
    <row r="16" spans="1:11" ht="10.5" customHeight="1" x14ac:dyDescent="0.2">
      <c r="A16" s="1491" t="s">
        <v>1222</v>
      </c>
      <c r="B16" s="1517">
        <v>196.7</v>
      </c>
      <c r="C16" s="1517">
        <v>187.2</v>
      </c>
      <c r="D16" s="1517">
        <v>178.2</v>
      </c>
      <c r="E16" s="1517">
        <v>190</v>
      </c>
      <c r="F16" s="1517">
        <v>189.8</v>
      </c>
      <c r="G16" s="1517">
        <v>189.3</v>
      </c>
      <c r="H16" s="1517">
        <v>180.4</v>
      </c>
      <c r="I16" s="1517">
        <v>170.4</v>
      </c>
      <c r="J16" s="1517">
        <v>170.2</v>
      </c>
      <c r="K16" s="1517">
        <v>159.4</v>
      </c>
    </row>
    <row r="17" spans="1:11" ht="10.5" customHeight="1" x14ac:dyDescent="0.2">
      <c r="A17" s="1483" t="s">
        <v>1221</v>
      </c>
      <c r="B17" s="1559">
        <v>1.2</v>
      </c>
      <c r="C17" s="1559">
        <v>1.7</v>
      </c>
      <c r="D17" s="1559">
        <v>-0.7</v>
      </c>
      <c r="E17" s="1559">
        <v>1.7</v>
      </c>
      <c r="F17" s="1559">
        <v>2.2999999999999998</v>
      </c>
      <c r="G17" s="1559">
        <v>0.8</v>
      </c>
      <c r="H17" s="1559">
        <v>3.2</v>
      </c>
      <c r="I17" s="1559">
        <v>2.1</v>
      </c>
      <c r="J17" s="1559">
        <v>3.4</v>
      </c>
      <c r="K17" s="1559">
        <v>3.4</v>
      </c>
    </row>
    <row r="18" spans="1:11" ht="10.5" customHeight="1" x14ac:dyDescent="0.2">
      <c r="A18" s="1474"/>
      <c r="B18" s="1473"/>
      <c r="C18" s="1473"/>
      <c r="D18" s="1473"/>
      <c r="E18" s="1473"/>
      <c r="F18" s="1473"/>
      <c r="G18" s="1473"/>
      <c r="H18" s="1473"/>
      <c r="I18" s="1473"/>
      <c r="J18" s="1473"/>
      <c r="K18" s="1473"/>
    </row>
    <row r="19" spans="1:11" ht="10.5" customHeight="1" thickBot="1" x14ac:dyDescent="0.25">
      <c r="A19" s="2156" t="s">
        <v>994</v>
      </c>
      <c r="B19" s="2155" t="s">
        <v>1225</v>
      </c>
      <c r="C19" s="2155" t="s">
        <v>1224</v>
      </c>
      <c r="D19" s="2155" t="s">
        <v>1223</v>
      </c>
      <c r="E19" s="1467"/>
      <c r="F19" s="1467"/>
      <c r="G19" s="1467"/>
      <c r="H19" s="1467"/>
      <c r="I19" s="1467"/>
      <c r="J19" s="1467"/>
      <c r="K19" s="1467"/>
    </row>
    <row r="20" spans="1:11" ht="10.5" customHeight="1" x14ac:dyDescent="0.2">
      <c r="A20" s="1491" t="s">
        <v>1222</v>
      </c>
      <c r="B20" s="1517">
        <v>148.80000000000001</v>
      </c>
      <c r="C20" s="1517">
        <v>136.1</v>
      </c>
      <c r="D20" s="1517">
        <v>124.4</v>
      </c>
      <c r="E20" s="1482"/>
      <c r="F20" s="1482"/>
      <c r="G20" s="1482"/>
      <c r="H20" s="1482"/>
      <c r="I20" s="1482"/>
      <c r="J20" s="1482"/>
      <c r="K20" s="1482"/>
    </row>
    <row r="21" spans="1:11" ht="10.5" customHeight="1" x14ac:dyDescent="0.2">
      <c r="A21" s="1483" t="s">
        <v>1221</v>
      </c>
      <c r="B21" s="1559">
        <v>3</v>
      </c>
      <c r="C21" s="1559">
        <v>2.8</v>
      </c>
      <c r="D21" s="1559">
        <v>0</v>
      </c>
      <c r="E21" s="1482"/>
      <c r="F21" s="1482"/>
      <c r="G21" s="1482"/>
      <c r="H21" s="1482"/>
      <c r="I21" s="1482"/>
      <c r="J21" s="1482"/>
      <c r="K21" s="1482"/>
    </row>
    <row r="22" spans="1:11" ht="10.5" customHeight="1" x14ac:dyDescent="0.2">
      <c r="A22" s="1483"/>
      <c r="B22" s="1483"/>
      <c r="C22" s="1482"/>
      <c r="D22" s="1482"/>
      <c r="E22" s="1482"/>
      <c r="F22" s="1482"/>
      <c r="G22" s="1482"/>
      <c r="H22" s="1482"/>
      <c r="I22" s="1482"/>
      <c r="J22" s="1482"/>
      <c r="K22" s="1482"/>
    </row>
    <row r="23" spans="1:11" ht="10.5" customHeight="1" x14ac:dyDescent="0.2">
      <c r="A23" s="2656" t="s">
        <v>1622</v>
      </c>
      <c r="B23" s="2656" t="s">
        <v>85</v>
      </c>
      <c r="C23" s="2656" t="s">
        <v>85</v>
      </c>
      <c r="D23" s="2656" t="s">
        <v>85</v>
      </c>
      <c r="E23" s="2656" t="s">
        <v>85</v>
      </c>
      <c r="F23" s="2656" t="s">
        <v>85</v>
      </c>
      <c r="G23" s="2656" t="s">
        <v>85</v>
      </c>
      <c r="H23" s="2656" t="s">
        <v>85</v>
      </c>
      <c r="I23" s="2656" t="s">
        <v>85</v>
      </c>
      <c r="J23" s="2656" t="s">
        <v>85</v>
      </c>
      <c r="K23" s="2656" t="s">
        <v>85</v>
      </c>
    </row>
    <row r="24" spans="1:11" ht="10.5" customHeight="1" x14ac:dyDescent="0.2">
      <c r="A24" s="2656" t="s">
        <v>1623</v>
      </c>
      <c r="B24" s="2656" t="s">
        <v>85</v>
      </c>
      <c r="C24" s="2656" t="s">
        <v>85</v>
      </c>
      <c r="D24" s="2656" t="s">
        <v>85</v>
      </c>
      <c r="E24" s="2656" t="s">
        <v>85</v>
      </c>
      <c r="F24" s="2656" t="s">
        <v>85</v>
      </c>
      <c r="G24" s="2656" t="s">
        <v>85</v>
      </c>
      <c r="H24" s="2656" t="s">
        <v>85</v>
      </c>
      <c r="I24" s="2656" t="s">
        <v>85</v>
      </c>
      <c r="J24" s="2656" t="s">
        <v>85</v>
      </c>
      <c r="K24" s="2656" t="s">
        <v>85</v>
      </c>
    </row>
    <row r="25" spans="1:11" ht="10.5" customHeight="1" x14ac:dyDescent="0.2">
      <c r="A25" s="1483"/>
      <c r="B25" s="1483"/>
      <c r="C25" s="1482"/>
      <c r="D25" s="1482"/>
      <c r="E25" s="1482"/>
      <c r="F25" s="1482"/>
      <c r="G25" s="1482"/>
      <c r="H25" s="1482"/>
      <c r="I25" s="1482"/>
      <c r="J25" s="1482"/>
      <c r="K25" s="1482"/>
    </row>
    <row r="26" spans="1:11" ht="15" customHeight="1" x14ac:dyDescent="0.2">
      <c r="A26" s="2614" t="s">
        <v>1524</v>
      </c>
      <c r="B26" s="2614" t="s">
        <v>85</v>
      </c>
      <c r="C26" s="2614" t="s">
        <v>85</v>
      </c>
      <c r="D26" s="2614" t="s">
        <v>85</v>
      </c>
      <c r="E26" s="1477"/>
      <c r="F26" s="1477"/>
      <c r="G26" s="1477"/>
      <c r="H26" s="1477"/>
      <c r="I26" s="1477"/>
      <c r="J26" s="1477"/>
      <c r="K26" s="1477"/>
    </row>
    <row r="27" spans="1:11" ht="21" customHeight="1" thickBot="1" x14ac:dyDescent="0.25">
      <c r="A27" s="2403" t="s">
        <v>1610</v>
      </c>
      <c r="B27" s="2157" t="s">
        <v>1220</v>
      </c>
      <c r="C27" s="2381" t="s">
        <v>1600</v>
      </c>
      <c r="D27" s="2157" t="s">
        <v>1219</v>
      </c>
      <c r="E27" s="2381" t="s">
        <v>1601</v>
      </c>
      <c r="F27" s="2387" t="s">
        <v>1218</v>
      </c>
      <c r="G27" s="1467"/>
      <c r="H27" s="1467"/>
      <c r="I27" s="1467"/>
      <c r="J27" s="1467"/>
      <c r="K27" s="1467"/>
    </row>
    <row r="28" spans="1:11" ht="10.5" customHeight="1" x14ac:dyDescent="0.2">
      <c r="A28" s="1481" t="s">
        <v>1038</v>
      </c>
      <c r="B28" s="1582">
        <v>18.026</v>
      </c>
      <c r="C28" s="1582">
        <v>30.148583854710154</v>
      </c>
      <c r="D28" s="1582">
        <v>32.301000000000002</v>
      </c>
      <c r="E28" s="1582">
        <v>4.2430000000000003</v>
      </c>
      <c r="F28" s="2382">
        <v>84.718583854710161</v>
      </c>
      <c r="G28" s="1467"/>
      <c r="H28" s="1467"/>
      <c r="I28" s="1467"/>
      <c r="J28" s="1467"/>
      <c r="K28" s="1467"/>
    </row>
    <row r="29" spans="1:11" ht="10.5" customHeight="1" x14ac:dyDescent="0.2">
      <c r="A29" s="1463" t="s">
        <v>1031</v>
      </c>
      <c r="B29" s="1468">
        <v>8.7850000000000001</v>
      </c>
      <c r="C29" s="1468">
        <v>28.094999999999999</v>
      </c>
      <c r="D29" s="1468">
        <v>4.6890000000000001</v>
      </c>
      <c r="E29" s="1468">
        <v>18.024000000000001</v>
      </c>
      <c r="F29" s="2383">
        <v>59.593000000000004</v>
      </c>
      <c r="G29" s="1468"/>
      <c r="H29" s="1468"/>
      <c r="I29" s="1468"/>
      <c r="J29" s="1468"/>
      <c r="K29" s="1468"/>
    </row>
    <row r="30" spans="1:11" ht="10.5" customHeight="1" x14ac:dyDescent="0.2">
      <c r="A30" s="1502" t="s">
        <v>1030</v>
      </c>
      <c r="B30" s="1464">
        <v>3.391</v>
      </c>
      <c r="C30" s="1464">
        <v>6.7966671451886018</v>
      </c>
      <c r="D30" s="1464">
        <v>6.0519999999999996</v>
      </c>
      <c r="E30" s="1464">
        <v>13.833</v>
      </c>
      <c r="F30" s="2384">
        <v>30.072667145188603</v>
      </c>
      <c r="G30" s="1464"/>
      <c r="H30" s="1464"/>
      <c r="I30" s="1464"/>
      <c r="J30" s="1464"/>
      <c r="K30" s="1464"/>
    </row>
    <row r="31" spans="1:11" ht="10.5" customHeight="1" x14ac:dyDescent="0.2">
      <c r="A31" s="1502" t="s">
        <v>1029</v>
      </c>
      <c r="B31" s="1464">
        <v>32.75</v>
      </c>
      <c r="C31" s="1523">
        <v>21.469714087401726</v>
      </c>
      <c r="D31" s="1462">
        <v>8.782</v>
      </c>
      <c r="E31" s="1462">
        <v>15.183999999999999</v>
      </c>
      <c r="F31" s="2385">
        <v>78.18571408740172</v>
      </c>
      <c r="G31" s="1462"/>
      <c r="H31" s="1462"/>
      <c r="I31" s="1462"/>
      <c r="J31" s="1462"/>
      <c r="K31" s="1462"/>
    </row>
    <row r="32" spans="1:11" ht="10.5" customHeight="1" x14ac:dyDescent="0.2">
      <c r="A32" s="1463" t="s">
        <v>1217</v>
      </c>
      <c r="B32" s="1468">
        <v>-0.47599999999999998</v>
      </c>
      <c r="C32" s="1468" t="s">
        <v>322</v>
      </c>
      <c r="D32" s="1468">
        <v>61.734000000000002</v>
      </c>
      <c r="E32" s="1468" t="s">
        <v>322</v>
      </c>
      <c r="F32" s="2383">
        <v>61.258000000000003</v>
      </c>
      <c r="G32" s="1462"/>
      <c r="H32" s="1462"/>
      <c r="I32" s="1462"/>
      <c r="J32" s="1462"/>
      <c r="K32" s="1462"/>
    </row>
    <row r="33" spans="1:11" ht="10.5" customHeight="1" x14ac:dyDescent="0.2">
      <c r="A33" s="1460" t="s">
        <v>1216</v>
      </c>
      <c r="B33" s="1583">
        <v>62.475999999999999</v>
      </c>
      <c r="C33" s="1583">
        <v>86.509965087300486</v>
      </c>
      <c r="D33" s="1583">
        <v>113.5</v>
      </c>
      <c r="E33" s="1583">
        <v>51.283999999999999</v>
      </c>
      <c r="F33" s="2386">
        <v>313.82796508730053</v>
      </c>
      <c r="G33" s="1462"/>
      <c r="H33" s="1462"/>
      <c r="I33" s="1462"/>
      <c r="J33" s="1462"/>
      <c r="K33" s="1462"/>
    </row>
    <row r="34" spans="1:11" ht="10.5" customHeight="1" x14ac:dyDescent="0.2">
      <c r="A34" s="2622"/>
      <c r="B34" s="2622" t="s">
        <v>85</v>
      </c>
      <c r="C34" s="2622" t="s">
        <v>85</v>
      </c>
      <c r="D34" s="2622" t="s">
        <v>85</v>
      </c>
      <c r="E34" s="2622" t="s">
        <v>85</v>
      </c>
      <c r="F34" s="2622" t="s">
        <v>85</v>
      </c>
      <c r="G34" s="2622" t="s">
        <v>85</v>
      </c>
      <c r="H34" s="2622" t="s">
        <v>85</v>
      </c>
      <c r="I34" s="2622" t="s">
        <v>85</v>
      </c>
      <c r="J34" s="2622" t="s">
        <v>85</v>
      </c>
      <c r="K34" s="2622" t="s">
        <v>85</v>
      </c>
    </row>
    <row r="35" spans="1:11" ht="10.5" customHeight="1" x14ac:dyDescent="0.25">
      <c r="A35" s="1478"/>
      <c r="B35" s="1478"/>
      <c r="C35" s="1478"/>
      <c r="D35" s="1478"/>
      <c r="E35" s="1478"/>
      <c r="F35" s="1478"/>
      <c r="G35" s="1478"/>
      <c r="H35" s="1478"/>
      <c r="I35" s="1478"/>
      <c r="J35" s="1478"/>
      <c r="K35" s="1478"/>
    </row>
    <row r="36" spans="1:11" ht="15" customHeight="1" x14ac:dyDescent="0.25">
      <c r="A36" s="2614" t="s">
        <v>1215</v>
      </c>
      <c r="B36" s="2614" t="s">
        <v>85</v>
      </c>
      <c r="C36" s="2614" t="s">
        <v>85</v>
      </c>
      <c r="D36" s="2614" t="s">
        <v>85</v>
      </c>
      <c r="E36" s="1478"/>
      <c r="F36" s="1478"/>
      <c r="G36" s="1478"/>
      <c r="H36" s="1478"/>
      <c r="I36" s="1478"/>
      <c r="J36" s="1478"/>
      <c r="K36" s="1478"/>
    </row>
    <row r="37" spans="1:11" ht="10.5" customHeight="1" thickBot="1" x14ac:dyDescent="0.25">
      <c r="A37" s="2156" t="s">
        <v>1027</v>
      </c>
      <c r="B37" s="2155" t="s">
        <v>1523</v>
      </c>
      <c r="C37" s="2155" t="s">
        <v>1209</v>
      </c>
      <c r="D37" s="2155" t="s">
        <v>1208</v>
      </c>
      <c r="E37" s="2155" t="s">
        <v>1207</v>
      </c>
      <c r="F37" s="2155" t="s">
        <v>1206</v>
      </c>
      <c r="G37" s="2155" t="s">
        <v>1205</v>
      </c>
      <c r="H37" s="2155" t="s">
        <v>1204</v>
      </c>
      <c r="I37" s="2155" t="s">
        <v>1203</v>
      </c>
      <c r="J37" s="2155" t="s">
        <v>1202</v>
      </c>
      <c r="K37" s="2155" t="s">
        <v>1201</v>
      </c>
    </row>
    <row r="38" spans="1:11" ht="10.5" customHeight="1" x14ac:dyDescent="0.2">
      <c r="A38" s="1491" t="s">
        <v>1214</v>
      </c>
      <c r="B38" s="1562">
        <v>0.2</v>
      </c>
      <c r="C38" s="1562">
        <v>0.1</v>
      </c>
      <c r="D38" s="1562">
        <v>-0.2</v>
      </c>
      <c r="E38" s="1562">
        <v>-0.6</v>
      </c>
      <c r="F38" s="1562">
        <v>-0.25</v>
      </c>
      <c r="G38" s="1562">
        <v>-0.4</v>
      </c>
      <c r="H38" s="1562">
        <v>-0.6</v>
      </c>
      <c r="I38" s="1562">
        <v>-0.1</v>
      </c>
      <c r="J38" s="1562">
        <v>-0.14000000000000001</v>
      </c>
      <c r="K38" s="1562">
        <v>0.3</v>
      </c>
    </row>
    <row r="39" spans="1:11" ht="10.5" customHeight="1" x14ac:dyDescent="0.2">
      <c r="A39" s="1483" t="s">
        <v>1213</v>
      </c>
      <c r="B39" s="1559">
        <v>0.2</v>
      </c>
      <c r="C39" s="1559">
        <v>1.4</v>
      </c>
      <c r="D39" s="1559">
        <v>0.7</v>
      </c>
      <c r="E39" s="1559">
        <v>-0.9</v>
      </c>
      <c r="F39" s="1559">
        <v>0.1</v>
      </c>
      <c r="G39" s="1559">
        <v>-0.6</v>
      </c>
      <c r="H39" s="1559">
        <v>-1.2</v>
      </c>
      <c r="I39" s="1559">
        <v>-1.4</v>
      </c>
      <c r="J39" s="1559">
        <v>-0.3</v>
      </c>
      <c r="K39" s="1559">
        <v>0.3</v>
      </c>
    </row>
    <row r="40" spans="1:11" ht="10.5" customHeight="1" x14ac:dyDescent="0.2">
      <c r="A40" s="1483" t="s">
        <v>1212</v>
      </c>
      <c r="B40" s="1559">
        <v>3.1</v>
      </c>
      <c r="C40" s="1559">
        <v>2</v>
      </c>
      <c r="D40" s="1559">
        <v>0.4</v>
      </c>
      <c r="E40" s="1559">
        <v>-1.2</v>
      </c>
      <c r="F40" s="1559">
        <v>-0.45</v>
      </c>
      <c r="G40" s="1559">
        <v>-4.3</v>
      </c>
      <c r="H40" s="1559">
        <v>-1.6</v>
      </c>
      <c r="I40" s="1559">
        <v>0.55000000000000004</v>
      </c>
      <c r="J40" s="1559">
        <v>0.4</v>
      </c>
      <c r="K40" s="1559">
        <v>0.94</v>
      </c>
    </row>
    <row r="41" spans="1:11" ht="10.5" customHeight="1" x14ac:dyDescent="0.2">
      <c r="A41" s="1483" t="s">
        <v>339</v>
      </c>
      <c r="B41" s="1559">
        <v>0.2</v>
      </c>
      <c r="C41" s="1559">
        <v>0.3</v>
      </c>
      <c r="D41" s="1559">
        <v>0.1</v>
      </c>
      <c r="E41" s="1559">
        <v>-0.1</v>
      </c>
      <c r="F41" s="1559">
        <v>0.1</v>
      </c>
      <c r="G41" s="1559" t="s">
        <v>322</v>
      </c>
      <c r="H41" s="1559">
        <v>-0.4</v>
      </c>
      <c r="I41" s="1559">
        <v>-0.1</v>
      </c>
      <c r="J41" s="1559">
        <v>0.3</v>
      </c>
      <c r="K41" s="1559">
        <v>0.4</v>
      </c>
    </row>
    <row r="42" spans="1:11" ht="10.5" customHeight="1" x14ac:dyDescent="0.2">
      <c r="A42" s="1460" t="s">
        <v>325</v>
      </c>
      <c r="B42" s="1459">
        <v>3.7</v>
      </c>
      <c r="C42" s="1459">
        <v>3.8</v>
      </c>
      <c r="D42" s="1459">
        <v>1</v>
      </c>
      <c r="E42" s="1459">
        <v>-2.8</v>
      </c>
      <c r="F42" s="1459">
        <v>-0.6</v>
      </c>
      <c r="G42" s="1459">
        <v>-5.3</v>
      </c>
      <c r="H42" s="1459">
        <v>-3.8</v>
      </c>
      <c r="I42" s="1459">
        <v>-1</v>
      </c>
      <c r="J42" s="1459">
        <v>0.3</v>
      </c>
      <c r="K42" s="1459">
        <v>1.9</v>
      </c>
    </row>
    <row r="43" spans="1:11" ht="10.5" customHeight="1" x14ac:dyDescent="0.2">
      <c r="A43" s="1474"/>
      <c r="B43" s="1474"/>
      <c r="C43" s="1473"/>
      <c r="D43" s="1473"/>
      <c r="E43" s="1473"/>
      <c r="F43" s="1473"/>
      <c r="G43" s="1473"/>
      <c r="H43" s="1473"/>
      <c r="I43" s="1473"/>
      <c r="J43" s="1473"/>
      <c r="K43" s="1473"/>
    </row>
    <row r="44" spans="1:11" ht="10.5" customHeight="1" x14ac:dyDescent="0.2">
      <c r="A44" s="1474"/>
      <c r="B44" s="1474"/>
      <c r="C44" s="1473"/>
      <c r="D44" s="1473"/>
      <c r="E44" s="1473"/>
      <c r="F44" s="1473"/>
      <c r="G44" s="1473"/>
      <c r="H44" s="1473"/>
      <c r="I44" s="1473"/>
      <c r="J44" s="1473"/>
      <c r="K44" s="1473"/>
    </row>
    <row r="45" spans="1:11" ht="15" customHeight="1" x14ac:dyDescent="0.25">
      <c r="A45" s="2614" t="s">
        <v>1211</v>
      </c>
      <c r="B45" s="2614" t="s">
        <v>85</v>
      </c>
      <c r="C45" s="2614" t="s">
        <v>85</v>
      </c>
      <c r="D45" s="2614" t="s">
        <v>85</v>
      </c>
      <c r="E45" s="1478"/>
      <c r="F45" s="1478"/>
      <c r="G45" s="1478"/>
      <c r="H45" s="1478"/>
      <c r="I45" s="1478"/>
      <c r="J45" s="1478"/>
      <c r="K45" s="1478"/>
    </row>
    <row r="46" spans="1:11" ht="10.5" customHeight="1" thickBot="1" x14ac:dyDescent="0.25">
      <c r="A46" s="2156" t="s">
        <v>1210</v>
      </c>
      <c r="B46" s="2155" t="s">
        <v>1523</v>
      </c>
      <c r="C46" s="2155" t="s">
        <v>1209</v>
      </c>
      <c r="D46" s="2155" t="s">
        <v>1208</v>
      </c>
      <c r="E46" s="2155" t="s">
        <v>1207</v>
      </c>
      <c r="F46" s="2155" t="s">
        <v>1206</v>
      </c>
      <c r="G46" s="2155" t="s">
        <v>1205</v>
      </c>
      <c r="H46" s="2155" t="s">
        <v>1204</v>
      </c>
      <c r="I46" s="2155" t="s">
        <v>1203</v>
      </c>
      <c r="J46" s="2155" t="s">
        <v>1202</v>
      </c>
      <c r="K46" s="2155" t="s">
        <v>1201</v>
      </c>
    </row>
    <row r="47" spans="1:11" ht="10.5" customHeight="1" x14ac:dyDescent="0.2">
      <c r="A47" s="1491" t="s">
        <v>1199</v>
      </c>
      <c r="B47" s="1517">
        <v>42</v>
      </c>
      <c r="C47" s="1517">
        <v>42</v>
      </c>
      <c r="D47" s="1517">
        <v>43</v>
      </c>
      <c r="E47" s="1517">
        <v>40</v>
      </c>
      <c r="F47" s="1517">
        <v>42.675528154284763</v>
      </c>
      <c r="G47" s="1517">
        <v>42.325851369752293</v>
      </c>
      <c r="H47" s="1517">
        <v>41.064489223579727</v>
      </c>
      <c r="I47" s="1517">
        <v>41.475897389659423</v>
      </c>
      <c r="J47" s="1517">
        <v>41.3266521572234</v>
      </c>
      <c r="K47" s="1517">
        <v>40.354115534719355</v>
      </c>
    </row>
    <row r="48" spans="1:11" ht="10.5" customHeight="1" x14ac:dyDescent="0.2">
      <c r="A48" s="1483" t="s">
        <v>1198</v>
      </c>
      <c r="B48" s="1482">
        <v>58</v>
      </c>
      <c r="C48" s="1482">
        <v>58</v>
      </c>
      <c r="D48" s="1482">
        <v>57</v>
      </c>
      <c r="E48" s="1482">
        <v>58</v>
      </c>
      <c r="F48" s="1482">
        <v>55.323466056451068</v>
      </c>
      <c r="G48" s="1482">
        <v>55.790264642842331</v>
      </c>
      <c r="H48" s="1482">
        <v>56.940737854358574</v>
      </c>
      <c r="I48" s="1482">
        <v>56.518174096205122</v>
      </c>
      <c r="J48" s="1482">
        <v>56.680322084469402</v>
      </c>
      <c r="K48" s="1482">
        <v>57.532317205698916</v>
      </c>
    </row>
    <row r="49" spans="1:11" ht="10.5" customHeight="1" x14ac:dyDescent="0.2">
      <c r="A49" s="1483" t="s">
        <v>331</v>
      </c>
      <c r="B49" s="1482" t="s">
        <v>322</v>
      </c>
      <c r="C49" s="1482" t="s">
        <v>322</v>
      </c>
      <c r="D49" s="1482" t="s">
        <v>322</v>
      </c>
      <c r="E49" s="1482">
        <v>2</v>
      </c>
      <c r="F49" s="1482">
        <v>2.0010057892641648</v>
      </c>
      <c r="G49" s="1482">
        <v>1.883883987405369</v>
      </c>
      <c r="H49" s="1482">
        <v>1.9947729220617008</v>
      </c>
      <c r="I49" s="1482">
        <v>2.0059285141354577</v>
      </c>
      <c r="J49" s="1482">
        <v>1.993025758307196</v>
      </c>
      <c r="K49" s="1482">
        <v>2.1135672595817239</v>
      </c>
    </row>
  </sheetData>
  <mergeCells count="7">
    <mergeCell ref="A36:D36"/>
    <mergeCell ref="A45:D45"/>
    <mergeCell ref="A1:F1"/>
    <mergeCell ref="A23:K23"/>
    <mergeCell ref="A24:K24"/>
    <mergeCell ref="A26:D26"/>
    <mergeCell ref="A34:K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ignoredErrors>
    <ignoredError sqref="A6:K8 A28:K32 A26:D26 F26:K26 B27 D27 F27:K27 A34:K323 A33:C33 E33:K33 A10:K12 A9:B9 D9:K9 A5:I5 K5 A22:K25 A21:C21 E21:K21 A14:K20 A13:G13 I13:K13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C7E9-948F-4310-97E5-CAD9CC8E0D2F}">
  <sheetPr>
    <tabColor theme="5"/>
  </sheetPr>
  <dimension ref="F3"/>
  <sheetViews>
    <sheetView view="pageBreakPreview" topLeftCell="A34" zoomScaleNormal="100" zoomScaleSheetLayoutView="100" zoomScalePageLayoutView="80" workbookViewId="0">
      <selection activeCell="A8" sqref="A8:A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6E4B-5E58-41D7-9E31-7688701D5464}">
  <sheetPr codeName="Sheet29"/>
  <dimension ref="A1:J16"/>
  <sheetViews>
    <sheetView view="pageBreakPreview" topLeftCell="A22" zoomScale="60" zoomScaleNormal="100" workbookViewId="0">
      <selection activeCell="E29" sqref="E29"/>
    </sheetView>
  </sheetViews>
  <sheetFormatPr defaultColWidth="9.140625" defaultRowHeight="12.75" x14ac:dyDescent="0.2"/>
  <cols>
    <col min="1" max="1" width="23.28515625" style="880" customWidth="1"/>
    <col min="2" max="10" width="7" style="880" customWidth="1"/>
    <col min="11" max="16384" width="9.140625" style="880"/>
  </cols>
  <sheetData>
    <row r="1" spans="1:10" ht="12.75" customHeight="1" thickBot="1" x14ac:dyDescent="0.25">
      <c r="A1" s="2614" t="s">
        <v>1263</v>
      </c>
      <c r="B1" s="2614" t="s">
        <v>85</v>
      </c>
      <c r="C1" s="2614" t="s">
        <v>85</v>
      </c>
      <c r="D1" s="2614" t="s">
        <v>85</v>
      </c>
      <c r="E1" s="2614" t="s">
        <v>85</v>
      </c>
      <c r="F1" s="2614" t="s">
        <v>85</v>
      </c>
      <c r="G1" s="2614" t="s">
        <v>85</v>
      </c>
      <c r="H1" s="2614" t="s">
        <v>85</v>
      </c>
      <c r="I1" s="2168"/>
      <c r="J1" s="2168"/>
    </row>
    <row r="2" spans="1:10" ht="10.5" customHeight="1" x14ac:dyDescent="0.2">
      <c r="A2" s="1494"/>
      <c r="B2" s="1494"/>
      <c r="C2" s="1494"/>
      <c r="D2" s="1494"/>
      <c r="E2" s="1494"/>
      <c r="F2" s="1494"/>
      <c r="G2" s="1494"/>
      <c r="H2" s="1493"/>
      <c r="I2" s="2657" t="s">
        <v>1262</v>
      </c>
      <c r="J2" s="2658" t="s">
        <v>85</v>
      </c>
    </row>
    <row r="3" spans="1:10" ht="10.5" customHeight="1" thickBot="1" x14ac:dyDescent="0.25">
      <c r="A3" s="2167" t="s">
        <v>994</v>
      </c>
      <c r="B3" s="2166" t="s">
        <v>1465</v>
      </c>
      <c r="C3" s="2166" t="s">
        <v>1034</v>
      </c>
      <c r="D3" s="2166" t="s">
        <v>1033</v>
      </c>
      <c r="E3" s="2166" t="s">
        <v>1032</v>
      </c>
      <c r="F3" s="2166" t="s">
        <v>1041</v>
      </c>
      <c r="G3" s="2166" t="s">
        <v>1040</v>
      </c>
      <c r="H3" s="1492" t="s">
        <v>1039</v>
      </c>
      <c r="I3" s="2165"/>
      <c r="J3" s="2164"/>
    </row>
    <row r="4" spans="1:10" ht="10.5" customHeight="1" x14ac:dyDescent="0.2">
      <c r="A4" s="1491" t="s">
        <v>1058</v>
      </c>
      <c r="B4" s="1517">
        <v>-18</v>
      </c>
      <c r="C4" s="1517">
        <v>-23</v>
      </c>
      <c r="D4" s="1517">
        <v>-23</v>
      </c>
      <c r="E4" s="1517">
        <v>31</v>
      </c>
      <c r="F4" s="1517">
        <v>33</v>
      </c>
      <c r="G4" s="1517">
        <v>4</v>
      </c>
      <c r="H4" s="1540">
        <v>-8</v>
      </c>
      <c r="I4" s="1584"/>
      <c r="J4" s="1540"/>
    </row>
    <row r="5" spans="1:10" ht="10.5" customHeight="1" x14ac:dyDescent="0.2">
      <c r="A5" s="1483" t="s">
        <v>1057</v>
      </c>
      <c r="B5" s="1482">
        <v>-8</v>
      </c>
      <c r="C5" s="1482">
        <v>-3</v>
      </c>
      <c r="D5" s="1482">
        <v>12</v>
      </c>
      <c r="E5" s="1482">
        <v>-8</v>
      </c>
      <c r="F5" s="1482">
        <v>-19</v>
      </c>
      <c r="G5" s="1482">
        <v>-5</v>
      </c>
      <c r="H5" s="1485" t="s">
        <v>322</v>
      </c>
      <c r="I5" s="2163"/>
      <c r="J5" s="2162"/>
    </row>
    <row r="6" spans="1:10" ht="10.5" customHeight="1" x14ac:dyDescent="0.2">
      <c r="A6" s="1483" t="s">
        <v>1056</v>
      </c>
      <c r="B6" s="1482">
        <v>39</v>
      </c>
      <c r="C6" s="1482">
        <v>111</v>
      </c>
      <c r="D6" s="1482">
        <v>46</v>
      </c>
      <c r="E6" s="1482">
        <v>8</v>
      </c>
      <c r="F6" s="1482">
        <v>-7</v>
      </c>
      <c r="G6" s="1482">
        <v>41</v>
      </c>
      <c r="H6" s="1485">
        <v>5</v>
      </c>
      <c r="I6" s="2163"/>
      <c r="J6" s="2162"/>
    </row>
    <row r="7" spans="1:10" ht="10.5" customHeight="1" x14ac:dyDescent="0.2">
      <c r="A7" s="1483" t="s">
        <v>1055</v>
      </c>
      <c r="B7" s="1482">
        <v>4</v>
      </c>
      <c r="C7" s="1482">
        <v>21</v>
      </c>
      <c r="D7" s="1482">
        <v>47</v>
      </c>
      <c r="E7" s="1482">
        <v>58</v>
      </c>
      <c r="F7" s="1482">
        <v>47</v>
      </c>
      <c r="G7" s="1482">
        <v>389</v>
      </c>
      <c r="H7" s="1485">
        <v>33</v>
      </c>
      <c r="I7" s="2163"/>
      <c r="J7" s="2162"/>
    </row>
    <row r="8" spans="1:10" ht="10.5" customHeight="1" x14ac:dyDescent="0.2">
      <c r="A8" s="1483" t="s">
        <v>1261</v>
      </c>
      <c r="B8" s="1482">
        <v>17</v>
      </c>
      <c r="C8" s="1482">
        <v>106</v>
      </c>
      <c r="D8" s="1482">
        <v>82</v>
      </c>
      <c r="E8" s="1482">
        <v>89</v>
      </c>
      <c r="F8" s="1482">
        <v>54</v>
      </c>
      <c r="G8" s="1482">
        <v>429</v>
      </c>
      <c r="H8" s="1485">
        <v>30</v>
      </c>
      <c r="I8" s="2163"/>
      <c r="J8" s="2162"/>
    </row>
    <row r="9" spans="1:10" ht="10.5" customHeight="1" x14ac:dyDescent="0.2">
      <c r="A9" s="1483" t="s">
        <v>1260</v>
      </c>
      <c r="B9" s="1482">
        <v>-1060</v>
      </c>
      <c r="C9" s="1482">
        <v>-67</v>
      </c>
      <c r="D9" s="1482">
        <v>-158</v>
      </c>
      <c r="E9" s="1482">
        <v>-223</v>
      </c>
      <c r="F9" s="1482">
        <v>-4</v>
      </c>
      <c r="G9" s="1482">
        <v>-29</v>
      </c>
      <c r="H9" s="1485">
        <v>-28</v>
      </c>
      <c r="I9" s="2163"/>
      <c r="J9" s="2162"/>
    </row>
    <row r="10" spans="1:10" ht="10.5" customHeight="1" x14ac:dyDescent="0.2">
      <c r="A10" s="1483" t="s">
        <v>1259</v>
      </c>
      <c r="B10" s="1482">
        <v>-1043</v>
      </c>
      <c r="C10" s="1482">
        <v>39</v>
      </c>
      <c r="D10" s="1482">
        <v>-76</v>
      </c>
      <c r="E10" s="1482">
        <v>-134</v>
      </c>
      <c r="F10" s="1482">
        <v>50</v>
      </c>
      <c r="G10" s="1482">
        <v>400</v>
      </c>
      <c r="H10" s="1485">
        <v>2</v>
      </c>
      <c r="I10" s="2163"/>
      <c r="J10" s="2162"/>
    </row>
    <row r="11" spans="1:10" ht="10.5" customHeight="1" x14ac:dyDescent="0.2">
      <c r="A11" s="1483" t="s">
        <v>1051</v>
      </c>
      <c r="B11" s="1482">
        <v>-17</v>
      </c>
      <c r="C11" s="1482">
        <v>5</v>
      </c>
      <c r="D11" s="1482">
        <v>-1</v>
      </c>
      <c r="E11" s="1482">
        <v>14</v>
      </c>
      <c r="F11" s="1482">
        <v>9</v>
      </c>
      <c r="G11" s="1482">
        <v>10</v>
      </c>
      <c r="H11" s="1485">
        <v>-4</v>
      </c>
      <c r="I11" s="2163"/>
      <c r="J11" s="2162"/>
    </row>
    <row r="12" spans="1:10" ht="10.5" customHeight="1" x14ac:dyDescent="0.2">
      <c r="A12" s="1483" t="s">
        <v>1258</v>
      </c>
      <c r="B12" s="1482">
        <v>-1060</v>
      </c>
      <c r="C12" s="1482">
        <v>44</v>
      </c>
      <c r="D12" s="1482">
        <v>-77</v>
      </c>
      <c r="E12" s="1482">
        <v>-120</v>
      </c>
      <c r="F12" s="1482">
        <v>59</v>
      </c>
      <c r="G12" s="1482">
        <v>410</v>
      </c>
      <c r="H12" s="1485">
        <v>-2</v>
      </c>
      <c r="I12" s="2163"/>
      <c r="J12" s="2162"/>
    </row>
    <row r="13" spans="1:10" ht="10.5" customHeight="1" x14ac:dyDescent="0.2">
      <c r="A13" s="1483"/>
      <c r="B13" s="1482"/>
      <c r="C13" s="1482"/>
      <c r="D13" s="1482"/>
      <c r="E13" s="1482"/>
      <c r="F13" s="1482"/>
      <c r="G13" s="1482"/>
      <c r="H13" s="1485"/>
      <c r="I13" s="2163"/>
      <c r="J13" s="2162"/>
    </row>
    <row r="14" spans="1:10" ht="10.5" customHeight="1" x14ac:dyDescent="0.2">
      <c r="A14" s="1483" t="s">
        <v>1124</v>
      </c>
      <c r="B14" s="1482">
        <v>1584</v>
      </c>
      <c r="C14" s="1482">
        <v>2106</v>
      </c>
      <c r="D14" s="1482">
        <v>2582</v>
      </c>
      <c r="E14" s="1482">
        <v>2236</v>
      </c>
      <c r="F14" s="1482">
        <v>2561</v>
      </c>
      <c r="G14" s="1482">
        <v>2384</v>
      </c>
      <c r="H14" s="1485">
        <v>2394</v>
      </c>
      <c r="I14" s="2161"/>
      <c r="J14" s="2160"/>
    </row>
    <row r="15" spans="1:10" ht="10.5" customHeight="1" x14ac:dyDescent="0.2">
      <c r="A15" s="1483" t="s">
        <v>1257</v>
      </c>
      <c r="B15" s="1482">
        <v>12243</v>
      </c>
      <c r="C15" s="1482">
        <v>14815</v>
      </c>
      <c r="D15" s="1482">
        <v>17911</v>
      </c>
      <c r="E15" s="1482">
        <v>16264</v>
      </c>
      <c r="F15" s="1482">
        <v>17559</v>
      </c>
      <c r="G15" s="1482">
        <v>17512</v>
      </c>
      <c r="H15" s="1485">
        <v>18668.204654283007</v>
      </c>
      <c r="I15" s="2161"/>
      <c r="J15" s="2160"/>
    </row>
    <row r="16" spans="1:10" ht="10.5" customHeight="1" thickBot="1" x14ac:dyDescent="0.25">
      <c r="A16" s="1483" t="s">
        <v>1043</v>
      </c>
      <c r="B16" s="1482">
        <v>12606</v>
      </c>
      <c r="C16" s="1482">
        <v>12422</v>
      </c>
      <c r="D16" s="1482">
        <v>12155</v>
      </c>
      <c r="E16" s="1482">
        <v>12123</v>
      </c>
      <c r="F16" s="1482">
        <v>11914</v>
      </c>
      <c r="G16" s="1482">
        <v>11944</v>
      </c>
      <c r="H16" s="1485">
        <v>11829</v>
      </c>
      <c r="I16" s="2159" t="s">
        <v>1170</v>
      </c>
      <c r="J16" s="2158" t="s">
        <v>1175</v>
      </c>
    </row>
  </sheetData>
  <mergeCells count="2">
    <mergeCell ref="A1:H1"/>
    <mergeCell ref="I2:J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headerFooter alignWithMargins="0"/>
  <ignoredErrors>
    <ignoredError sqref="H5:J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/>
  </sheetPr>
  <dimension ref="F3"/>
  <sheetViews>
    <sheetView view="pageBreakPreview" topLeftCell="E25" zoomScale="70" zoomScaleNormal="100" zoomScaleSheetLayoutView="70" zoomScalePageLayoutView="90" workbookViewId="0">
      <selection activeCell="E25" sqref="E2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 t="s">
        <v>84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5"/>
  </sheetPr>
  <dimension ref="F3"/>
  <sheetViews>
    <sheetView view="pageBreakPreview" topLeftCell="A34" zoomScaleNormal="100" zoomScaleSheetLayoutView="100" zoomScalePageLayoutView="80" workbookViewId="0">
      <selection activeCell="E25" sqref="E2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F49E4-76BE-405F-873F-5D4038CFEC9E}">
  <sheetPr codeName="Sheet30"/>
  <dimension ref="A1:K36"/>
  <sheetViews>
    <sheetView view="pageBreakPreview" topLeftCell="A52" zoomScale="85" zoomScaleNormal="100" zoomScaleSheetLayoutView="85" workbookViewId="0">
      <selection activeCell="J38" sqref="J38"/>
    </sheetView>
  </sheetViews>
  <sheetFormatPr defaultRowHeight="15" x14ac:dyDescent="0.25"/>
  <cols>
    <col min="1" max="1" width="6.7109375" customWidth="1"/>
    <col min="2" max="2" width="10.7109375" customWidth="1"/>
    <col min="3" max="3" width="10" customWidth="1"/>
    <col min="4" max="4" width="10.140625" customWidth="1"/>
    <col min="5" max="5" width="12.5703125" bestFit="1" customWidth="1"/>
    <col min="6" max="6" width="11.7109375" customWidth="1"/>
    <col min="7" max="7" width="10.140625" customWidth="1"/>
    <col min="8" max="8" width="12.5703125" customWidth="1"/>
    <col min="9" max="9" width="12.28515625" bestFit="1" customWidth="1"/>
    <col min="10" max="10" width="11.85546875" customWidth="1"/>
    <col min="11" max="11" width="19.42578125" bestFit="1" customWidth="1"/>
  </cols>
  <sheetData>
    <row r="1" spans="1:11" ht="14.25" customHeight="1" x14ac:dyDescent="0.25">
      <c r="A1" s="182" t="s">
        <v>1611</v>
      </c>
      <c r="B1" s="1410"/>
      <c r="C1" s="1410"/>
      <c r="D1" s="1410"/>
      <c r="E1" s="1410"/>
      <c r="F1" s="1410"/>
      <c r="G1" s="849"/>
      <c r="H1" s="1410"/>
      <c r="J1" s="519"/>
    </row>
    <row r="2" spans="1:11" ht="14.25" customHeight="1" x14ac:dyDescent="0.25">
      <c r="A2" s="2659" t="s">
        <v>826</v>
      </c>
      <c r="B2" s="2660"/>
      <c r="C2" s="2660"/>
      <c r="D2" s="2660"/>
      <c r="E2" s="2660"/>
      <c r="F2" s="2661"/>
      <c r="G2" s="2662" t="s">
        <v>825</v>
      </c>
      <c r="H2" s="2663"/>
      <c r="I2" s="2664"/>
      <c r="J2" s="848"/>
    </row>
    <row r="3" spans="1:11" s="1679" customFormat="1" x14ac:dyDescent="0.25">
      <c r="A3" s="1708" t="s">
        <v>342</v>
      </c>
      <c r="B3" s="1413" t="s">
        <v>384</v>
      </c>
      <c r="C3" s="1413" t="s">
        <v>383</v>
      </c>
      <c r="D3" s="1413" t="s">
        <v>382</v>
      </c>
      <c r="E3" s="1413" t="s">
        <v>381</v>
      </c>
      <c r="F3" s="1585" t="s">
        <v>380</v>
      </c>
      <c r="G3" s="1412" t="s">
        <v>758</v>
      </c>
      <c r="H3" s="1412" t="s">
        <v>381</v>
      </c>
      <c r="I3" s="1412" t="s">
        <v>383</v>
      </c>
      <c r="J3" s="1707" t="s">
        <v>341</v>
      </c>
    </row>
    <row r="4" spans="1:11" ht="13.5" customHeight="1" x14ac:dyDescent="0.25">
      <c r="A4" s="1014" t="s">
        <v>352</v>
      </c>
      <c r="B4" s="1013">
        <v>163.23129678221503</v>
      </c>
      <c r="C4" s="1013">
        <v>125.24847772693984</v>
      </c>
      <c r="D4" s="1013">
        <v>29.577674897748835</v>
      </c>
      <c r="E4" s="1013">
        <v>27.392963000000002</v>
      </c>
      <c r="F4" s="1012">
        <v>4.8560721863327165</v>
      </c>
      <c r="G4" s="846">
        <v>18.87211357540988</v>
      </c>
      <c r="H4" s="177">
        <v>27.392963000000002</v>
      </c>
      <c r="I4" s="846">
        <v>28.012800877525766</v>
      </c>
      <c r="J4" s="1010">
        <v>350.30648459323646</v>
      </c>
    </row>
    <row r="5" spans="1:11" ht="13.5" customHeight="1" x14ac:dyDescent="0.25">
      <c r="A5" s="1014" t="s">
        <v>353</v>
      </c>
      <c r="B5" s="1013">
        <v>161.69990097086827</v>
      </c>
      <c r="C5" s="1013">
        <v>128.68626234642511</v>
      </c>
      <c r="D5" s="1013">
        <v>29.458624442830896</v>
      </c>
      <c r="E5" s="1013">
        <v>28.644242999999999</v>
      </c>
      <c r="F5" s="1012">
        <v>4.6589802195096697</v>
      </c>
      <c r="G5" s="846">
        <v>18.727277392008286</v>
      </c>
      <c r="H5" s="177">
        <v>28.644242999999999</v>
      </c>
      <c r="I5" s="846">
        <v>28.594334204278724</v>
      </c>
      <c r="J5" s="1010">
        <v>353.14801097963397</v>
      </c>
    </row>
    <row r="6" spans="1:11" ht="13.5" customHeight="1" x14ac:dyDescent="0.25">
      <c r="A6" s="1014" t="s">
        <v>354</v>
      </c>
      <c r="B6" s="1013">
        <v>156.6537698477475</v>
      </c>
      <c r="C6" s="1013">
        <v>129.49763772222454</v>
      </c>
      <c r="D6" s="1013">
        <v>29.333187588430388</v>
      </c>
      <c r="E6" s="1013">
        <v>26.120191234181998</v>
      </c>
      <c r="F6" s="1012">
        <v>4.6460146762524905</v>
      </c>
      <c r="G6" s="846">
        <v>19.142959131120691</v>
      </c>
      <c r="H6" s="177">
        <v>26.120191234181998</v>
      </c>
      <c r="I6" s="846">
        <v>28.979556901755792</v>
      </c>
      <c r="J6" s="1010">
        <v>346.25080106883695</v>
      </c>
    </row>
    <row r="7" spans="1:11" ht="13.5" customHeight="1" x14ac:dyDescent="0.25">
      <c r="A7" s="1014" t="s">
        <v>355</v>
      </c>
      <c r="B7" s="1013">
        <v>156.2834633369655</v>
      </c>
      <c r="C7" s="1013">
        <v>130.10628407790463</v>
      </c>
      <c r="D7" s="1013">
        <v>29.163547548182979</v>
      </c>
      <c r="E7" s="1013">
        <v>34.408369</v>
      </c>
      <c r="F7" s="1012">
        <v>5.2285524686082461</v>
      </c>
      <c r="G7" s="846">
        <v>19.424848460958998</v>
      </c>
      <c r="H7" s="1015">
        <v>34.408369</v>
      </c>
      <c r="I7" s="846">
        <v>28.965377381254811</v>
      </c>
      <c r="J7" s="1010">
        <v>355.19021643166138</v>
      </c>
      <c r="K7" s="518"/>
    </row>
    <row r="8" spans="1:11" ht="13.5" customHeight="1" x14ac:dyDescent="0.25">
      <c r="A8" s="1014" t="s">
        <v>379</v>
      </c>
      <c r="B8" s="1013">
        <v>148.51430618343645</v>
      </c>
      <c r="C8" s="1013">
        <v>123.72123018196838</v>
      </c>
      <c r="D8" s="1013">
        <v>28.438548370072898</v>
      </c>
      <c r="E8" s="1013">
        <v>35.276477103234292</v>
      </c>
      <c r="F8" s="1012">
        <v>4.4032512500009391</v>
      </c>
      <c r="G8" s="846">
        <v>19.569254938596007</v>
      </c>
      <c r="H8" s="177">
        <v>35.276477103234292</v>
      </c>
      <c r="I8" s="846">
        <v>28.799081278355771</v>
      </c>
      <c r="J8" s="1010">
        <v>340.35381308871297</v>
      </c>
      <c r="K8" s="518"/>
    </row>
    <row r="9" spans="1:11" ht="13.5" customHeight="1" x14ac:dyDescent="0.25">
      <c r="A9" s="1014" t="s">
        <v>357</v>
      </c>
      <c r="B9" s="1013">
        <v>146.94835276476152</v>
      </c>
      <c r="C9" s="1013">
        <v>125.25674454968396</v>
      </c>
      <c r="D9" s="1013">
        <v>28.865797581079057</v>
      </c>
      <c r="E9" s="1013">
        <v>36.870469811562451</v>
      </c>
      <c r="F9" s="1012">
        <v>5.3070232710134295</v>
      </c>
      <c r="G9" s="846">
        <v>19.682158389771732</v>
      </c>
      <c r="H9" s="177">
        <v>36.870469811562451</v>
      </c>
      <c r="I9" s="846">
        <v>28.780704092786273</v>
      </c>
      <c r="J9" s="1010">
        <v>343.24838797810037</v>
      </c>
    </row>
    <row r="10" spans="1:11" ht="13.5" customHeight="1" x14ac:dyDescent="0.25">
      <c r="A10" s="1014" t="s">
        <v>358</v>
      </c>
      <c r="B10" s="1013">
        <v>143.91675807308684</v>
      </c>
      <c r="C10" s="1013">
        <v>125.02745958712059</v>
      </c>
      <c r="D10" s="1013">
        <v>27.984664025552863</v>
      </c>
      <c r="E10" s="1013">
        <v>39.713667999999998</v>
      </c>
      <c r="F10" s="1012">
        <v>5.8087598866655625</v>
      </c>
      <c r="G10" s="846">
        <v>19.998694085314316</v>
      </c>
      <c r="H10" s="177">
        <v>39.713667999999998</v>
      </c>
      <c r="I10" s="846">
        <v>28.850997793224568</v>
      </c>
      <c r="J10" s="1010">
        <v>342.45130957242583</v>
      </c>
      <c r="K10" s="518"/>
    </row>
    <row r="11" spans="1:11" ht="13.5" customHeight="1" x14ac:dyDescent="0.25">
      <c r="A11" s="1014" t="s">
        <v>343</v>
      </c>
      <c r="B11" s="1013">
        <v>145.8449991209188</v>
      </c>
      <c r="C11" s="1013">
        <v>126.24797089955871</v>
      </c>
      <c r="D11" s="1013">
        <v>27.723349685720713</v>
      </c>
      <c r="E11" s="1013">
        <v>40.809472</v>
      </c>
      <c r="F11" s="1012">
        <v>5.7585031195677034</v>
      </c>
      <c r="G11" s="846">
        <v>20.750818097479975</v>
      </c>
      <c r="H11" s="177">
        <v>40.809472</v>
      </c>
      <c r="I11" s="846">
        <v>29.220314696017894</v>
      </c>
      <c r="J11" s="1010">
        <v>346.38429482576595</v>
      </c>
      <c r="K11" s="518"/>
    </row>
    <row r="12" spans="1:11" ht="13.5" customHeight="1" x14ac:dyDescent="0.25">
      <c r="A12" s="1014" t="s">
        <v>359</v>
      </c>
      <c r="B12" s="1013">
        <v>144.47634833432065</v>
      </c>
      <c r="C12" s="1013">
        <v>126.55514614383659</v>
      </c>
      <c r="D12" s="1013">
        <v>28.298320649334574</v>
      </c>
      <c r="E12" s="1013">
        <v>42.563318000000002</v>
      </c>
      <c r="F12" s="1012">
        <v>5.1830472331914477</v>
      </c>
      <c r="G12" s="846">
        <v>21.126714080691372</v>
      </c>
      <c r="H12" s="177">
        <v>42.563318000000002</v>
      </c>
      <c r="I12" s="846">
        <v>29.484479129122686</v>
      </c>
      <c r="J12" s="1010">
        <v>347.07618036068328</v>
      </c>
      <c r="K12" s="518"/>
    </row>
    <row r="13" spans="1:11" ht="13.5" customHeight="1" x14ac:dyDescent="0.25">
      <c r="A13" s="1014" t="s">
        <v>360</v>
      </c>
      <c r="B13" s="1013">
        <v>147.57353661104349</v>
      </c>
      <c r="C13" s="1013">
        <v>128.83688928318716</v>
      </c>
      <c r="D13" s="1013">
        <v>28.479810828424014</v>
      </c>
      <c r="E13" s="1013">
        <v>49.320723000000001</v>
      </c>
      <c r="F13" s="1012">
        <v>5.6045786241039321</v>
      </c>
      <c r="G13" s="846">
        <v>21.358344994128295</v>
      </c>
      <c r="H13" s="177">
        <v>49.320723000000001</v>
      </c>
      <c r="I13" s="846">
        <v>29.539646091682226</v>
      </c>
      <c r="J13" s="1010">
        <v>359.81553834675861</v>
      </c>
      <c r="K13" s="518"/>
    </row>
    <row r="14" spans="1:11" ht="13.5" customHeight="1" x14ac:dyDescent="0.25">
      <c r="A14" s="1014" t="s">
        <v>350</v>
      </c>
      <c r="B14" s="1013">
        <v>143.78151748039048</v>
      </c>
      <c r="C14" s="1013">
        <v>125.93057882087889</v>
      </c>
      <c r="D14" s="1013">
        <v>28.054300524751163</v>
      </c>
      <c r="E14" s="1013">
        <v>44.508420000000001</v>
      </c>
      <c r="F14" s="1012">
        <v>5.8102083389784189</v>
      </c>
      <c r="G14" s="846">
        <v>21.620766233761831</v>
      </c>
      <c r="H14" s="177">
        <v>44.508420000000001</v>
      </c>
      <c r="I14" s="846">
        <v>29.64313240500719</v>
      </c>
      <c r="J14" s="1010">
        <v>348.08502516499897</v>
      </c>
      <c r="K14" s="518"/>
    </row>
    <row r="15" spans="1:11" ht="13.5" customHeight="1" x14ac:dyDescent="0.25">
      <c r="A15" s="1014" t="s">
        <v>249</v>
      </c>
      <c r="B15" s="1013">
        <v>149.96778900026283</v>
      </c>
      <c r="C15" s="1013">
        <v>128.65738900530326</v>
      </c>
      <c r="D15" s="1013">
        <v>27.858975156928746</v>
      </c>
      <c r="E15" s="1013">
        <v>46.231977000000001</v>
      </c>
      <c r="F15" s="1012">
        <v>5.0043545969021421</v>
      </c>
      <c r="G15" s="846">
        <v>21.943040587538306</v>
      </c>
      <c r="H15" s="177">
        <v>46.231977000000001</v>
      </c>
      <c r="I15" s="846">
        <v>29.677520134409686</v>
      </c>
      <c r="J15" s="1010">
        <v>357.72048475939704</v>
      </c>
      <c r="K15" s="518"/>
    </row>
    <row r="16" spans="1:11" ht="13.5" customHeight="1" x14ac:dyDescent="0.25">
      <c r="A16" s="1014" t="s">
        <v>250</v>
      </c>
      <c r="B16" s="1013">
        <v>147.4377713990113</v>
      </c>
      <c r="C16" s="1013">
        <v>130.47011111911166</v>
      </c>
      <c r="D16" s="1013">
        <v>28.114068988630052</v>
      </c>
      <c r="E16" s="1013">
        <v>46.945017</v>
      </c>
      <c r="F16" s="1012">
        <v>4.6131314929684928</v>
      </c>
      <c r="G16" s="846">
        <v>21.616913255775451</v>
      </c>
      <c r="H16" s="177">
        <v>46.945017</v>
      </c>
      <c r="I16" s="846">
        <v>29.549917671840653</v>
      </c>
      <c r="J16" s="1010">
        <v>357.58009999972148</v>
      </c>
      <c r="K16" s="518"/>
    </row>
    <row r="17" spans="1:11" ht="13.5" customHeight="1" x14ac:dyDescent="0.25">
      <c r="A17" s="1014" t="s">
        <v>251</v>
      </c>
      <c r="B17" s="1013">
        <v>146.06525389121373</v>
      </c>
      <c r="C17" s="1013">
        <v>126.9985850881984</v>
      </c>
      <c r="D17" s="1013">
        <v>27.996236766816811</v>
      </c>
      <c r="E17" s="1013">
        <v>43.784286000000002</v>
      </c>
      <c r="F17" s="1012">
        <v>4.4923882541233704</v>
      </c>
      <c r="G17" s="846">
        <v>21.140411118149778</v>
      </c>
      <c r="H17" s="177">
        <v>43.784286000000002</v>
      </c>
      <c r="I17" s="846">
        <v>27.8591280115856</v>
      </c>
      <c r="J17" s="1010">
        <v>349.33675000035237</v>
      </c>
      <c r="K17" s="518"/>
    </row>
    <row r="18" spans="1:11" ht="13.5" customHeight="1" x14ac:dyDescent="0.25">
      <c r="A18" s="847" t="s">
        <v>252</v>
      </c>
      <c r="B18" s="178">
        <v>145.26866887731182</v>
      </c>
      <c r="C18" s="178">
        <v>130.23153946655165</v>
      </c>
      <c r="D18" s="178">
        <v>27.918527235066406</v>
      </c>
      <c r="E18" s="178">
        <v>32.27364</v>
      </c>
      <c r="F18" s="1011">
        <v>5.2279537354331422</v>
      </c>
      <c r="G18" s="846">
        <v>21.523412396846599</v>
      </c>
      <c r="H18" s="178">
        <v>32.27364</v>
      </c>
      <c r="I18" s="846">
        <v>30.135555523181271</v>
      </c>
      <c r="J18" s="1010">
        <v>340.92032931436302</v>
      </c>
      <c r="K18" s="518"/>
    </row>
    <row r="19" spans="1:11" ht="13.5" customHeight="1" x14ac:dyDescent="0.25">
      <c r="A19" s="847" t="s">
        <v>253</v>
      </c>
      <c r="B19" s="1009">
        <v>143.54878025743486</v>
      </c>
      <c r="C19" s="1009">
        <v>132.96892137290143</v>
      </c>
      <c r="D19" s="1009">
        <v>27.623518554289621</v>
      </c>
      <c r="E19" s="1009">
        <v>33.897911000000001</v>
      </c>
      <c r="F19" s="1008">
        <v>4.6919572459078207</v>
      </c>
      <c r="G19" s="846">
        <v>22.155025047250703</v>
      </c>
      <c r="H19" s="175">
        <v>33.897911000000001</v>
      </c>
      <c r="I19" s="846">
        <v>30.221762986891449</v>
      </c>
      <c r="J19" s="1007">
        <v>342.73108843053376</v>
      </c>
      <c r="K19" s="518"/>
    </row>
    <row r="20" spans="1:11" ht="13.5" customHeight="1" x14ac:dyDescent="0.25">
      <c r="A20" s="847" t="s">
        <v>254</v>
      </c>
      <c r="B20" s="1009">
        <v>143.11938331443403</v>
      </c>
      <c r="C20" s="1009">
        <v>134.01874400475666</v>
      </c>
      <c r="D20" s="1009">
        <v>27.698421928278758</v>
      </c>
      <c r="E20" s="1009">
        <v>35.677188999999998</v>
      </c>
      <c r="F20" s="1008">
        <v>4.0664614572116209</v>
      </c>
      <c r="G20" s="846">
        <v>22.243719565948123</v>
      </c>
      <c r="H20" s="175">
        <v>35.677188999999998</v>
      </c>
      <c r="I20" s="846">
        <v>30.426963159577127</v>
      </c>
      <c r="J20" s="1007">
        <v>344.58019970468109</v>
      </c>
      <c r="K20" s="518"/>
    </row>
    <row r="21" spans="1:11" ht="13.5" customHeight="1" x14ac:dyDescent="0.25">
      <c r="A21" s="847" t="s">
        <v>255</v>
      </c>
      <c r="B21" s="1009">
        <v>135.61674948061395</v>
      </c>
      <c r="C21" s="1009">
        <v>132.48569096348319</v>
      </c>
      <c r="D21" s="1009">
        <v>27.486039897345165</v>
      </c>
      <c r="E21" s="1009">
        <v>26.457393</v>
      </c>
      <c r="F21" s="1008">
        <v>3.6180076210775991</v>
      </c>
      <c r="G21" s="846">
        <v>22.074771793717051</v>
      </c>
      <c r="H21" s="175">
        <v>26.457393</v>
      </c>
      <c r="I21" s="846">
        <v>30.556749954165873</v>
      </c>
      <c r="J21" s="1007">
        <v>325.66388096251995</v>
      </c>
      <c r="K21" s="518"/>
    </row>
    <row r="22" spans="1:11" ht="13.5" customHeight="1" x14ac:dyDescent="0.25">
      <c r="A22" s="847" t="s">
        <v>256</v>
      </c>
      <c r="B22" s="1009">
        <v>133.78792034895963</v>
      </c>
      <c r="C22" s="1009">
        <v>133.34060692153113</v>
      </c>
      <c r="D22" s="1009">
        <v>27.758609970098743</v>
      </c>
      <c r="E22" s="1009">
        <v>19.175809999999998</v>
      </c>
      <c r="F22" s="1008">
        <v>3.6259217990662438</v>
      </c>
      <c r="G22" s="846">
        <v>21.428509148095195</v>
      </c>
      <c r="H22" s="175">
        <v>19.175809999999998</v>
      </c>
      <c r="I22" s="846">
        <v>31.030671821451769</v>
      </c>
      <c r="J22" s="1007">
        <v>317.68886903965574</v>
      </c>
      <c r="K22" s="810"/>
    </row>
    <row r="23" spans="1:11" ht="13.5" customHeight="1" x14ac:dyDescent="0.25">
      <c r="A23" s="847" t="s">
        <v>257</v>
      </c>
      <c r="B23" s="1009">
        <v>135.07618043344465</v>
      </c>
      <c r="C23" s="1009">
        <v>134.11164067245306</v>
      </c>
      <c r="D23" s="1009">
        <v>26.83039318024306</v>
      </c>
      <c r="E23" s="1009">
        <v>20.850673</v>
      </c>
      <c r="F23" s="1008">
        <v>3.1832180624085882</v>
      </c>
      <c r="G23" s="846">
        <v>21.255167031941113</v>
      </c>
      <c r="H23" s="175">
        <v>20.850673</v>
      </c>
      <c r="I23" s="846">
        <v>31.039749455051183</v>
      </c>
      <c r="J23" s="1007">
        <v>320.05210534854933</v>
      </c>
      <c r="K23" s="517"/>
    </row>
    <row r="24" spans="1:11" ht="14.25" customHeight="1" x14ac:dyDescent="0.25">
      <c r="A24" s="847" t="s">
        <v>258</v>
      </c>
      <c r="B24" s="1009">
        <v>133.25030835000001</v>
      </c>
      <c r="C24" s="1009">
        <v>133.68191683000001</v>
      </c>
      <c r="D24" s="1009">
        <v>27.125147330000004</v>
      </c>
      <c r="E24" s="1009">
        <v>16.772660999999999</v>
      </c>
      <c r="F24" s="1008">
        <v>3.8497697500000005</v>
      </c>
      <c r="G24" s="175">
        <v>20.380210829999999</v>
      </c>
      <c r="H24" s="175">
        <v>16.772660999999999</v>
      </c>
      <c r="I24" s="175">
        <v>31.374866919999999</v>
      </c>
      <c r="J24" s="1007">
        <v>314.67980326000003</v>
      </c>
      <c r="K24" s="176"/>
    </row>
    <row r="25" spans="1:11" ht="14.25" customHeight="1" x14ac:dyDescent="0.25">
      <c r="A25" s="847" t="s">
        <v>676</v>
      </c>
      <c r="B25" s="1009">
        <v>132.10629931</v>
      </c>
      <c r="C25" s="1009">
        <v>134.73789069999998</v>
      </c>
      <c r="D25" s="1009">
        <v>26.504089159999999</v>
      </c>
      <c r="E25" s="1009">
        <v>17.125460539999999</v>
      </c>
      <c r="F25" s="1008">
        <v>3.2340501000000001</v>
      </c>
      <c r="G25" s="175">
        <v>20.771909959999999</v>
      </c>
      <c r="H25" s="175">
        <v>17.125460539999999</v>
      </c>
      <c r="I25" s="175">
        <v>31.411083550000001</v>
      </c>
      <c r="J25" s="1007">
        <v>313.70778980999995</v>
      </c>
    </row>
    <row r="26" spans="1:11" ht="14.25" customHeight="1" x14ac:dyDescent="0.25">
      <c r="A26" s="847" t="s">
        <v>710</v>
      </c>
      <c r="B26" s="1009">
        <v>130.71611482</v>
      </c>
      <c r="C26" s="1009">
        <v>132.47711695999999</v>
      </c>
      <c r="D26" s="1009">
        <v>26.107472380000001</v>
      </c>
      <c r="E26" s="1009">
        <v>16.291809659999998</v>
      </c>
      <c r="F26" s="1008">
        <v>4.5654386300000001</v>
      </c>
      <c r="G26" s="175">
        <v>21.12347316</v>
      </c>
      <c r="H26" s="175">
        <v>16.291809659999998</v>
      </c>
      <c r="I26" s="175">
        <v>31.104562900000001</v>
      </c>
      <c r="J26" s="1007">
        <v>310.15795245000004</v>
      </c>
    </row>
    <row r="27" spans="1:11" ht="14.25" customHeight="1" x14ac:dyDescent="0.25">
      <c r="A27" s="847" t="s">
        <v>722</v>
      </c>
      <c r="B27" s="1009">
        <v>128.66556386532065</v>
      </c>
      <c r="C27" s="1009">
        <v>130.53787481307941</v>
      </c>
      <c r="D27" s="1009">
        <v>25.460851736530003</v>
      </c>
      <c r="E27" s="1009">
        <v>23.404632350189999</v>
      </c>
      <c r="F27" s="1008">
        <v>2.8566860193800001</v>
      </c>
      <c r="G27" s="175">
        <v>26.19914893355066</v>
      </c>
      <c r="H27" s="175">
        <v>23.404632350189999</v>
      </c>
      <c r="I27" s="175">
        <v>31.083240595749402</v>
      </c>
      <c r="J27" s="1007">
        <v>310.92623693376049</v>
      </c>
    </row>
    <row r="28" spans="1:11" ht="14.25" customHeight="1" x14ac:dyDescent="0.25">
      <c r="A28" s="847" t="s">
        <v>787</v>
      </c>
      <c r="B28" s="1009">
        <v>131.41827084452999</v>
      </c>
      <c r="C28" s="1009">
        <v>131.35802387119</v>
      </c>
      <c r="D28" s="1009">
        <v>24.950549271480003</v>
      </c>
      <c r="E28" s="1009">
        <v>22.461380844260002</v>
      </c>
      <c r="F28" s="1008">
        <v>4.4071998853100007</v>
      </c>
      <c r="G28" s="175">
        <v>26.521696437130007</v>
      </c>
      <c r="H28" s="175">
        <v>22.461380844260002</v>
      </c>
      <c r="I28" s="175">
        <v>31.330696577699999</v>
      </c>
      <c r="J28" s="1007">
        <v>314.81289700000002</v>
      </c>
    </row>
    <row r="29" spans="1:11" ht="14.25" customHeight="1" x14ac:dyDescent="0.25">
      <c r="A29" s="847" t="s">
        <v>817</v>
      </c>
      <c r="B29" s="1009">
        <v>131.27306471083998</v>
      </c>
      <c r="C29" s="1009">
        <v>132.44742941606</v>
      </c>
      <c r="D29" s="1009">
        <v>24.950549271480003</v>
      </c>
      <c r="E29" s="1009">
        <v>24.833017554239994</v>
      </c>
      <c r="F29" s="1008">
        <v>2.9903571472699997</v>
      </c>
      <c r="G29" s="175">
        <v>26.267313584050008</v>
      </c>
      <c r="H29" s="175">
        <v>24.832618</v>
      </c>
      <c r="I29" s="175">
        <v>31.15568557512</v>
      </c>
      <c r="J29" s="1007">
        <v>316.49443200000002</v>
      </c>
    </row>
    <row r="30" spans="1:11" ht="14.25" customHeight="1" x14ac:dyDescent="0.25">
      <c r="A30" s="847" t="s">
        <v>874</v>
      </c>
      <c r="B30" s="1009">
        <v>130.71686340611998</v>
      </c>
      <c r="C30" s="1009">
        <v>132.22709210359002</v>
      </c>
      <c r="D30" s="1009">
        <v>24.802066212379998</v>
      </c>
      <c r="E30" s="1009">
        <v>16.71068194191</v>
      </c>
      <c r="F30" s="1008">
        <v>3.8477111596099998</v>
      </c>
      <c r="G30" s="175">
        <v>25.738484176239997</v>
      </c>
      <c r="H30" s="175">
        <v>16.71068194191</v>
      </c>
      <c r="I30" s="175">
        <v>31.383853071160001</v>
      </c>
      <c r="J30" s="1007">
        <v>308.30425600000001</v>
      </c>
      <c r="K30" s="1706"/>
    </row>
    <row r="31" spans="1:11" ht="14.25" customHeight="1" x14ac:dyDescent="0.25">
      <c r="A31" s="847" t="s">
        <v>957</v>
      </c>
      <c r="B31" s="1009">
        <v>133.02087509371998</v>
      </c>
      <c r="C31" s="1009">
        <v>136.75894464826001</v>
      </c>
      <c r="D31" s="1009">
        <v>25.804378080700001</v>
      </c>
      <c r="E31" s="1009">
        <v>24.970094079229998</v>
      </c>
      <c r="F31" s="1008">
        <v>5.0225599682499995</v>
      </c>
      <c r="G31" s="175">
        <v>26.810512783899995</v>
      </c>
      <c r="H31" s="175">
        <v>24.970094079229998</v>
      </c>
      <c r="I31" s="175">
        <v>31.468379388950002</v>
      </c>
      <c r="J31" s="1007">
        <v>325.57685187016</v>
      </c>
      <c r="K31" s="526"/>
    </row>
    <row r="32" spans="1:11" ht="14.25" customHeight="1" x14ac:dyDescent="0.25">
      <c r="A32" s="847" t="s">
        <v>1004</v>
      </c>
      <c r="B32" s="1009">
        <v>132.29207485412002</v>
      </c>
      <c r="C32" s="1009">
        <v>138.62279978706002</v>
      </c>
      <c r="D32" s="1009">
        <v>25.858794211409997</v>
      </c>
      <c r="E32" s="1009">
        <v>23.55544340989</v>
      </c>
      <c r="F32" s="1008">
        <v>3.4543747490999999</v>
      </c>
      <c r="G32" s="175">
        <v>25.78042796463</v>
      </c>
      <c r="H32" s="175">
        <v>23.55544340989</v>
      </c>
      <c r="I32" s="175">
        <v>32.688918493800003</v>
      </c>
      <c r="J32" s="1007">
        <v>323.78348701158006</v>
      </c>
      <c r="K32" s="526"/>
    </row>
    <row r="33" spans="1:11" ht="14.25" customHeight="1" x14ac:dyDescent="0.25">
      <c r="A33" s="1006" t="s">
        <v>1335</v>
      </c>
      <c r="B33" s="1005">
        <v>131.46601130350001</v>
      </c>
      <c r="C33" s="1005">
        <v>139.02455834269</v>
      </c>
      <c r="D33" s="1005">
        <v>25.683108422520018</v>
      </c>
      <c r="E33" s="1005">
        <v>28.73909558495</v>
      </c>
      <c r="F33" s="1004">
        <v>3.35556679901</v>
      </c>
      <c r="G33" s="845">
        <v>25.441871204890003</v>
      </c>
      <c r="H33" s="845">
        <v>28.73909558495</v>
      </c>
      <c r="I33" s="845">
        <v>33.012624152539999</v>
      </c>
      <c r="J33" s="2473">
        <v>328.26834045267003</v>
      </c>
      <c r="K33" s="1705"/>
    </row>
    <row r="34" spans="1:11" ht="14.25" customHeight="1" x14ac:dyDescent="0.25">
      <c r="A34" s="1188" t="s">
        <v>983</v>
      </c>
      <c r="B34" s="1002"/>
      <c r="C34" s="1002"/>
      <c r="D34" s="1002"/>
      <c r="E34" s="1003"/>
      <c r="F34" s="1002"/>
      <c r="G34" s="1002"/>
      <c r="H34" s="1003"/>
      <c r="I34" s="1002"/>
      <c r="J34" s="1119"/>
      <c r="K34" s="1705"/>
    </row>
    <row r="35" spans="1:11" x14ac:dyDescent="0.25">
      <c r="A35" s="810" t="s">
        <v>708</v>
      </c>
      <c r="B35" s="1410"/>
      <c r="C35" s="1411"/>
      <c r="D35" s="1410"/>
      <c r="E35" s="1410"/>
      <c r="F35" s="1410"/>
      <c r="G35" s="1410"/>
      <c r="H35" s="1411"/>
      <c r="I35" s="526"/>
      <c r="J35" s="844"/>
    </row>
    <row r="36" spans="1:11" x14ac:dyDescent="0.25">
      <c r="A36" s="1410"/>
      <c r="B36" s="1410"/>
      <c r="C36" s="1410"/>
      <c r="D36" s="1410"/>
      <c r="E36" s="1410"/>
      <c r="F36" s="1410"/>
      <c r="G36" s="1410"/>
      <c r="H36" s="1410"/>
    </row>
  </sheetData>
  <mergeCells count="2">
    <mergeCell ref="A2:F2"/>
    <mergeCell ref="G2:I2"/>
  </mergeCells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10D45-8D15-4BEB-9859-642BDC02BF05}">
  <sheetPr codeName="Sheet31"/>
  <dimension ref="A1:Q74"/>
  <sheetViews>
    <sheetView view="pageBreakPreview" zoomScale="90" zoomScaleNormal="100" zoomScaleSheetLayoutView="90" workbookViewId="0">
      <selection activeCell="E46" sqref="E46"/>
    </sheetView>
  </sheetViews>
  <sheetFormatPr defaultRowHeight="15" x14ac:dyDescent="0.25"/>
  <cols>
    <col min="1" max="1" width="49.42578125" customWidth="1"/>
    <col min="2" max="2" width="8" customWidth="1"/>
    <col min="3" max="3" width="9.140625" customWidth="1"/>
    <col min="4" max="6" width="8" customWidth="1"/>
    <col min="7" max="7" width="8" style="1414" customWidth="1"/>
    <col min="8" max="8" width="8" customWidth="1"/>
  </cols>
  <sheetData>
    <row r="1" spans="1:11" x14ac:dyDescent="0.25">
      <c r="A1" s="191" t="s">
        <v>1433</v>
      </c>
    </row>
    <row r="2" spans="1:11" x14ac:dyDescent="0.25">
      <c r="A2" s="1410"/>
      <c r="B2" s="1410"/>
      <c r="C2" s="1410"/>
      <c r="D2" s="1716"/>
      <c r="E2" s="331"/>
      <c r="F2" s="331"/>
      <c r="G2" s="1715"/>
      <c r="H2" s="331"/>
      <c r="I2" s="331"/>
      <c r="J2" s="331"/>
      <c r="K2" s="331"/>
    </row>
    <row r="3" spans="1:11" x14ac:dyDescent="0.25">
      <c r="A3" s="1019" t="s">
        <v>173</v>
      </c>
      <c r="B3" s="1124" t="s">
        <v>412</v>
      </c>
      <c r="C3" s="1123" t="s">
        <v>348</v>
      </c>
      <c r="D3" s="1123" t="s">
        <v>347</v>
      </c>
      <c r="E3" s="1714" t="s">
        <v>346</v>
      </c>
      <c r="F3" s="1714" t="s">
        <v>345</v>
      </c>
      <c r="G3" s="2478"/>
      <c r="H3" s="2478"/>
      <c r="J3" s="331"/>
      <c r="K3" s="331"/>
    </row>
    <row r="4" spans="1:11" x14ac:dyDescent="0.25">
      <c r="A4" s="1711" t="s">
        <v>1432</v>
      </c>
      <c r="B4" s="1421">
        <v>2689.7538699400002</v>
      </c>
      <c r="C4" s="520">
        <v>593.29916097</v>
      </c>
      <c r="D4" s="1421">
        <v>0</v>
      </c>
      <c r="E4" s="1421">
        <v>6.1655701399999998</v>
      </c>
      <c r="F4" s="1421">
        <v>2090.28913883</v>
      </c>
      <c r="G4" s="2474"/>
      <c r="H4" s="2474"/>
      <c r="J4" s="1710"/>
      <c r="K4" s="331"/>
    </row>
    <row r="5" spans="1:11" x14ac:dyDescent="0.25">
      <c r="A5" s="1711" t="s">
        <v>1431</v>
      </c>
      <c r="B5" s="1421">
        <v>2744.69211649</v>
      </c>
      <c r="C5" s="520">
        <v>2744.69211649</v>
      </c>
      <c r="D5" s="1421">
        <v>0</v>
      </c>
      <c r="E5" s="1421">
        <v>0</v>
      </c>
      <c r="F5" s="1421">
        <v>0</v>
      </c>
      <c r="G5" s="1421"/>
      <c r="H5" s="1421"/>
      <c r="J5" s="1710"/>
      <c r="K5" s="331"/>
    </row>
    <row r="6" spans="1:11" x14ac:dyDescent="0.25">
      <c r="A6" s="1711" t="s">
        <v>1430</v>
      </c>
      <c r="B6" s="1421">
        <v>1965.9620580200001</v>
      </c>
      <c r="C6" s="520">
        <v>1965.9620580200001</v>
      </c>
      <c r="D6" s="1421">
        <v>0</v>
      </c>
      <c r="E6" s="1421">
        <v>0</v>
      </c>
      <c r="F6" s="1421">
        <v>0</v>
      </c>
      <c r="G6" s="1421"/>
      <c r="H6" s="1421"/>
      <c r="J6" s="1710"/>
    </row>
    <row r="7" spans="1:11" x14ac:dyDescent="0.25">
      <c r="A7" s="1713" t="s">
        <v>1429</v>
      </c>
      <c r="B7" s="1421">
        <v>9.2353471800000015</v>
      </c>
      <c r="C7" s="520">
        <v>9.2353471800000015</v>
      </c>
      <c r="D7" s="1421">
        <v>0</v>
      </c>
      <c r="E7" s="1421">
        <v>0</v>
      </c>
      <c r="F7" s="1421">
        <v>0</v>
      </c>
      <c r="G7" s="1421"/>
      <c r="H7" s="1421"/>
      <c r="J7" s="1710"/>
    </row>
    <row r="8" spans="1:11" x14ac:dyDescent="0.25">
      <c r="A8" s="1713" t="s">
        <v>1428</v>
      </c>
      <c r="B8" s="1421">
        <v>191.02053995000003</v>
      </c>
      <c r="C8" s="520">
        <v>191.02053995</v>
      </c>
      <c r="D8" s="1421">
        <v>0</v>
      </c>
      <c r="E8" s="1421">
        <v>0</v>
      </c>
      <c r="F8" s="1421">
        <v>0</v>
      </c>
      <c r="G8" s="1421"/>
      <c r="H8" s="1421"/>
      <c r="J8" s="1710"/>
    </row>
    <row r="9" spans="1:11" x14ac:dyDescent="0.25">
      <c r="A9" s="1424" t="s">
        <v>1427</v>
      </c>
      <c r="B9" s="1421">
        <v>251.00454564999998</v>
      </c>
      <c r="C9" s="520">
        <v>86.292601639999987</v>
      </c>
      <c r="D9" s="1421">
        <v>0</v>
      </c>
      <c r="E9" s="1421">
        <v>164.71194401</v>
      </c>
      <c r="F9" s="1421">
        <v>0</v>
      </c>
      <c r="G9" s="1421"/>
      <c r="H9" s="1421"/>
      <c r="J9" s="1710"/>
    </row>
    <row r="10" spans="1:11" x14ac:dyDescent="0.25">
      <c r="A10" s="1424" t="s">
        <v>1426</v>
      </c>
      <c r="B10" s="1421">
        <v>625.64025409999999</v>
      </c>
      <c r="C10" s="520">
        <v>625.64025409999999</v>
      </c>
      <c r="D10" s="1421">
        <v>0</v>
      </c>
      <c r="E10" s="1421">
        <v>0</v>
      </c>
      <c r="F10" s="1421">
        <v>0</v>
      </c>
      <c r="G10" s="1421"/>
      <c r="H10" s="1421"/>
      <c r="J10" s="1710"/>
    </row>
    <row r="11" spans="1:11" x14ac:dyDescent="0.25">
      <c r="A11" s="1711" t="s">
        <v>1425</v>
      </c>
      <c r="B11" s="1421">
        <v>931.79462515000023</v>
      </c>
      <c r="C11" s="520">
        <v>931.79462515000023</v>
      </c>
      <c r="D11" s="1421">
        <v>0</v>
      </c>
      <c r="E11" s="1421">
        <v>0</v>
      </c>
      <c r="F11" s="1421">
        <v>0</v>
      </c>
      <c r="G11" s="1421"/>
      <c r="H11" s="1421"/>
      <c r="J11" s="1710"/>
    </row>
    <row r="12" spans="1:11" x14ac:dyDescent="0.25">
      <c r="A12" s="1711" t="s">
        <v>1424</v>
      </c>
      <c r="B12" s="1421">
        <v>68.956863909999996</v>
      </c>
      <c r="C12" s="520">
        <v>68.956863909999996</v>
      </c>
      <c r="D12" s="1421">
        <v>0</v>
      </c>
      <c r="E12" s="1421">
        <v>0</v>
      </c>
      <c r="F12" s="1421">
        <v>0</v>
      </c>
      <c r="G12" s="1421"/>
      <c r="H12" s="1421"/>
      <c r="J12" s="1710"/>
    </row>
    <row r="13" spans="1:11" x14ac:dyDescent="0.25">
      <c r="A13" s="1711" t="s">
        <v>1423</v>
      </c>
      <c r="B13" s="1421">
        <v>547.02050119</v>
      </c>
      <c r="C13" s="520">
        <v>547.02050119</v>
      </c>
      <c r="D13" s="1421">
        <v>0</v>
      </c>
      <c r="E13" s="1421">
        <v>0</v>
      </c>
      <c r="F13" s="1421">
        <v>0</v>
      </c>
      <c r="G13" s="1421"/>
      <c r="H13" s="1421"/>
      <c r="J13" s="1710"/>
    </row>
    <row r="14" spans="1:11" x14ac:dyDescent="0.25">
      <c r="A14" s="1711" t="s">
        <v>1422</v>
      </c>
      <c r="B14" s="1421">
        <v>408.25327136999948</v>
      </c>
      <c r="C14" s="520">
        <v>408.25327136999948</v>
      </c>
      <c r="D14" s="1421">
        <v>0</v>
      </c>
      <c r="E14" s="1421">
        <v>0</v>
      </c>
      <c r="F14" s="1421">
        <v>0</v>
      </c>
      <c r="G14" s="1421"/>
      <c r="H14" s="1421"/>
      <c r="J14" s="1710"/>
    </row>
    <row r="15" spans="1:11" x14ac:dyDescent="0.25">
      <c r="A15" s="1712" t="s">
        <v>1421</v>
      </c>
      <c r="B15" s="1421">
        <v>56.374751279999998</v>
      </c>
      <c r="C15" s="520">
        <v>56.374751279999998</v>
      </c>
      <c r="D15" s="1421">
        <v>0</v>
      </c>
      <c r="E15" s="1421">
        <v>0</v>
      </c>
      <c r="F15" s="1421">
        <v>0</v>
      </c>
      <c r="G15" s="1421"/>
      <c r="H15" s="1421"/>
      <c r="J15" s="1710"/>
    </row>
    <row r="16" spans="1:11" x14ac:dyDescent="0.25">
      <c r="A16" s="1711" t="s">
        <v>1420</v>
      </c>
      <c r="B16" s="1421">
        <v>91.770608359999997</v>
      </c>
      <c r="C16" s="520">
        <v>91.770608359999997</v>
      </c>
      <c r="D16" s="1421">
        <v>0</v>
      </c>
      <c r="E16" s="1421">
        <v>0</v>
      </c>
      <c r="F16" s="1421">
        <v>0</v>
      </c>
      <c r="G16" s="1421"/>
      <c r="H16" s="1421"/>
      <c r="J16" s="1710"/>
    </row>
    <row r="17" spans="1:12" x14ac:dyDescent="0.25">
      <c r="A17" s="1711" t="s">
        <v>1419</v>
      </c>
      <c r="B17" s="1421">
        <v>1152.47097775</v>
      </c>
      <c r="C17" s="520">
        <v>1155.4053818499999</v>
      </c>
      <c r="D17" s="1421">
        <v>0</v>
      </c>
      <c r="E17" s="1421">
        <v>-40.200172380000005</v>
      </c>
      <c r="F17" s="1421">
        <v>37.265768279999996</v>
      </c>
      <c r="G17" s="1421"/>
      <c r="H17" s="1421"/>
      <c r="J17" s="1710"/>
    </row>
    <row r="18" spans="1:12" x14ac:dyDescent="0.25">
      <c r="A18" s="1711" t="s">
        <v>1418</v>
      </c>
      <c r="B18" s="1421">
        <v>732.45469930000002</v>
      </c>
      <c r="C18" s="520">
        <v>732.45469930000002</v>
      </c>
      <c r="D18" s="1421">
        <v>0</v>
      </c>
      <c r="E18" s="1421">
        <v>0</v>
      </c>
      <c r="F18" s="1421">
        <v>0</v>
      </c>
      <c r="G18" s="1421"/>
      <c r="H18" s="1421"/>
      <c r="J18" s="1710"/>
    </row>
    <row r="19" spans="1:12" x14ac:dyDescent="0.25">
      <c r="A19" s="1711" t="s">
        <v>1417</v>
      </c>
      <c r="B19" s="1421">
        <v>220.77873911</v>
      </c>
      <c r="C19" s="520">
        <v>220.77873911</v>
      </c>
      <c r="D19" s="1421">
        <v>0</v>
      </c>
      <c r="E19" s="1421">
        <v>0</v>
      </c>
      <c r="F19" s="1421">
        <v>0</v>
      </c>
      <c r="G19" s="1421"/>
      <c r="H19" s="1421"/>
      <c r="J19" s="1710"/>
    </row>
    <row r="20" spans="1:12" x14ac:dyDescent="0.25">
      <c r="A20" s="1712" t="s">
        <v>1416</v>
      </c>
      <c r="B20" s="1421">
        <v>83.7849164</v>
      </c>
      <c r="C20" s="520">
        <v>83.7849164</v>
      </c>
      <c r="D20" s="1421">
        <v>0</v>
      </c>
      <c r="E20" s="1421">
        <v>0</v>
      </c>
      <c r="F20" s="1421">
        <v>0</v>
      </c>
      <c r="G20" s="1421"/>
      <c r="H20" s="1421"/>
      <c r="J20" s="1710"/>
    </row>
    <row r="21" spans="1:12" x14ac:dyDescent="0.25">
      <c r="A21" s="1711" t="s">
        <v>1415</v>
      </c>
      <c r="B21" s="1421">
        <v>4536.8493263199998</v>
      </c>
      <c r="C21" s="520">
        <v>2472.10271315</v>
      </c>
      <c r="D21" s="1421">
        <v>0</v>
      </c>
      <c r="E21" s="1421">
        <v>0</v>
      </c>
      <c r="F21" s="1421">
        <v>2064.7466131699998</v>
      </c>
      <c r="G21" s="1421"/>
      <c r="H21" s="1421"/>
      <c r="J21" s="1710"/>
    </row>
    <row r="22" spans="1:12" x14ac:dyDescent="0.25">
      <c r="A22" s="1711" t="s">
        <v>1414</v>
      </c>
      <c r="B22" s="1421">
        <v>5480.2059907325001</v>
      </c>
      <c r="C22" s="520">
        <v>5412.3717072025001</v>
      </c>
      <c r="D22" s="1421">
        <v>0</v>
      </c>
      <c r="E22" s="1421">
        <v>0</v>
      </c>
      <c r="F22" s="1421">
        <v>67.834283530000008</v>
      </c>
      <c r="G22" s="2474"/>
      <c r="H22" s="2474"/>
      <c r="J22" s="1710"/>
    </row>
    <row r="23" spans="1:12" x14ac:dyDescent="0.25">
      <c r="A23" s="1711" t="s">
        <v>1413</v>
      </c>
      <c r="B23" s="1421">
        <v>2499.2624296875001</v>
      </c>
      <c r="C23" s="520">
        <v>2499.2624296875001</v>
      </c>
      <c r="D23" s="1421">
        <v>0</v>
      </c>
      <c r="E23" s="1421">
        <v>0</v>
      </c>
      <c r="F23" s="1421">
        <v>0</v>
      </c>
      <c r="G23" s="2474"/>
      <c r="H23" s="2474"/>
      <c r="J23" s="1710"/>
    </row>
    <row r="24" spans="1:12" x14ac:dyDescent="0.25">
      <c r="A24" s="1711" t="s">
        <v>3</v>
      </c>
      <c r="B24" s="1421">
        <v>111.7</v>
      </c>
      <c r="C24" s="520">
        <v>141.4</v>
      </c>
      <c r="D24" s="1421">
        <v>0</v>
      </c>
      <c r="E24" s="1421">
        <v>0</v>
      </c>
      <c r="F24" s="1421">
        <v>-29.7</v>
      </c>
      <c r="G24" s="2474"/>
      <c r="H24" s="2474"/>
      <c r="J24" s="1710"/>
    </row>
    <row r="25" spans="1:12" ht="15.75" thickBot="1" x14ac:dyDescent="0.3">
      <c r="B25" s="1421"/>
      <c r="C25" s="1421"/>
      <c r="D25" s="1421"/>
      <c r="E25" s="1421"/>
      <c r="F25" s="1421"/>
      <c r="G25" s="2475"/>
      <c r="H25" s="2475"/>
      <c r="J25" s="1710"/>
    </row>
    <row r="26" spans="1:12" ht="15.75" thickBot="1" x14ac:dyDescent="0.3">
      <c r="A26" s="187" t="s">
        <v>388</v>
      </c>
      <c r="B26" s="1017">
        <v>25398.98643189</v>
      </c>
      <c r="C26" s="1017">
        <v>21037.873286310001</v>
      </c>
      <c r="D26" s="1017">
        <v>0</v>
      </c>
      <c r="E26" s="1017">
        <v>130.67734177</v>
      </c>
      <c r="F26" s="1017">
        <v>4230.4358038099999</v>
      </c>
      <c r="G26" s="2477"/>
      <c r="H26" s="2477"/>
      <c r="J26" s="1710"/>
    </row>
    <row r="27" spans="1:12" x14ac:dyDescent="0.25">
      <c r="A27" s="1420" t="s">
        <v>716</v>
      </c>
      <c r="B27" s="1419">
        <v>32972.624152539996</v>
      </c>
      <c r="C27" s="1419">
        <v>32972.624152539996</v>
      </c>
      <c r="D27" s="1419">
        <v>0</v>
      </c>
      <c r="E27" s="1419">
        <v>0</v>
      </c>
      <c r="F27" s="1419">
        <v>0</v>
      </c>
      <c r="G27" s="2474"/>
      <c r="H27" s="2474"/>
      <c r="J27" s="1710"/>
    </row>
    <row r="28" spans="1:12" x14ac:dyDescent="0.25">
      <c r="A28" s="1420" t="s">
        <v>715</v>
      </c>
      <c r="B28" s="1419">
        <v>40.000000089999958</v>
      </c>
      <c r="C28" s="1419">
        <v>0</v>
      </c>
      <c r="D28" s="1419">
        <v>0</v>
      </c>
      <c r="E28" s="1419">
        <v>0</v>
      </c>
      <c r="F28" s="1419">
        <v>40.000000089999958</v>
      </c>
      <c r="G28" s="2474"/>
      <c r="H28" s="2474"/>
      <c r="I28" s="1414"/>
      <c r="J28" s="1710"/>
      <c r="K28" s="1415"/>
      <c r="L28" s="1414"/>
    </row>
    <row r="29" spans="1:12" ht="15.75" thickBot="1" x14ac:dyDescent="0.3">
      <c r="A29" s="1418" t="s">
        <v>714</v>
      </c>
      <c r="B29" s="1417">
        <v>-8.9999957708641887E-8</v>
      </c>
      <c r="C29" s="1417">
        <v>0</v>
      </c>
      <c r="D29" s="1417">
        <v>0</v>
      </c>
      <c r="E29" s="1417">
        <v>0</v>
      </c>
      <c r="F29" s="1417">
        <v>-8.9999957708641887E-8</v>
      </c>
      <c r="G29" s="2474"/>
      <c r="H29" s="2474"/>
      <c r="J29" s="1710"/>
    </row>
    <row r="30" spans="1:12" ht="15.75" thickBot="1" x14ac:dyDescent="0.3">
      <c r="A30" s="812" t="s">
        <v>387</v>
      </c>
      <c r="B30" s="1018">
        <v>33012.624152539996</v>
      </c>
      <c r="C30" s="1018">
        <v>32972.624152539996</v>
      </c>
      <c r="D30" s="1018">
        <v>0</v>
      </c>
      <c r="E30" s="1018">
        <v>0</v>
      </c>
      <c r="F30" s="1018">
        <v>40</v>
      </c>
      <c r="G30" s="2477"/>
      <c r="H30" s="2477"/>
      <c r="J30" s="1710"/>
    </row>
    <row r="31" spans="1:12" ht="15.75" thickBot="1" x14ac:dyDescent="0.3">
      <c r="A31" s="187" t="s">
        <v>380</v>
      </c>
      <c r="B31" s="1017">
        <v>42.884773000000003</v>
      </c>
      <c r="C31" s="1017">
        <v>0</v>
      </c>
      <c r="D31" s="1017">
        <v>0</v>
      </c>
      <c r="E31" s="1017">
        <v>0</v>
      </c>
      <c r="F31" s="1017">
        <v>42.884773000000003</v>
      </c>
      <c r="G31" s="2477"/>
      <c r="H31" s="2477"/>
      <c r="J31" s="1710"/>
    </row>
    <row r="32" spans="1:12" ht="15.75" thickBot="1" x14ac:dyDescent="0.3">
      <c r="A32" s="187" t="s">
        <v>827</v>
      </c>
      <c r="B32" s="1017">
        <v>28739.095584949999</v>
      </c>
      <c r="C32" s="1017">
        <v>0</v>
      </c>
      <c r="D32" s="1017">
        <v>28739.095584949999</v>
      </c>
      <c r="E32" s="1017">
        <v>0</v>
      </c>
      <c r="F32" s="1017">
        <v>0</v>
      </c>
      <c r="G32" s="2477"/>
      <c r="H32" s="2477"/>
      <c r="J32" s="1710"/>
    </row>
    <row r="33" spans="1:17" ht="15.75" thickBot="1" x14ac:dyDescent="0.3">
      <c r="A33" s="812" t="s">
        <v>386</v>
      </c>
      <c r="B33" s="1018">
        <v>87193.590942380004</v>
      </c>
      <c r="C33" s="1018">
        <v>54010.497438849998</v>
      </c>
      <c r="D33" s="1018">
        <v>28739.095584949999</v>
      </c>
      <c r="E33" s="1018">
        <v>130.67734177</v>
      </c>
      <c r="F33" s="1018">
        <v>4313.3205768099997</v>
      </c>
      <c r="G33" s="2477"/>
      <c r="H33" s="2477"/>
      <c r="J33" s="1710"/>
    </row>
    <row r="34" spans="1:17" ht="15.75" thickBot="1" x14ac:dyDescent="0.3">
      <c r="A34" s="187" t="s">
        <v>385</v>
      </c>
      <c r="B34" s="1017">
        <v>58454.495357430002</v>
      </c>
      <c r="C34" s="1017">
        <v>54010.497438849998</v>
      </c>
      <c r="D34" s="1017">
        <v>0</v>
      </c>
      <c r="E34" s="1017">
        <v>130.67734177</v>
      </c>
      <c r="F34" s="1017">
        <v>4313.3205768099997</v>
      </c>
      <c r="G34" s="2477"/>
      <c r="H34" s="2477"/>
      <c r="J34" s="1710"/>
    </row>
    <row r="35" spans="1:17" x14ac:dyDescent="0.25">
      <c r="A35" s="1016"/>
      <c r="B35" s="1709"/>
      <c r="C35" s="1709"/>
      <c r="D35" s="1709"/>
      <c r="G35" s="2476"/>
      <c r="H35" s="1604"/>
    </row>
    <row r="36" spans="1:17" x14ac:dyDescent="0.25">
      <c r="A36" s="2665" t="s">
        <v>1264</v>
      </c>
      <c r="B36" s="2589"/>
      <c r="C36" s="2589"/>
      <c r="D36" s="2589"/>
    </row>
    <row r="37" spans="1:17" x14ac:dyDescent="0.25">
      <c r="B37" s="526"/>
    </row>
    <row r="38" spans="1:17" x14ac:dyDescent="0.25">
      <c r="A38" s="1019" t="s">
        <v>173</v>
      </c>
      <c r="B38" s="1124" t="s">
        <v>412</v>
      </c>
      <c r="C38" s="1123" t="s">
        <v>348</v>
      </c>
      <c r="D38" s="1123" t="s">
        <v>347</v>
      </c>
      <c r="E38" s="1123" t="s">
        <v>346</v>
      </c>
      <c r="F38" s="1123" t="s">
        <v>345</v>
      </c>
    </row>
    <row r="39" spans="1:17" x14ac:dyDescent="0.25">
      <c r="A39" s="1420" t="s">
        <v>410</v>
      </c>
      <c r="B39" s="1421">
        <v>102.18825997</v>
      </c>
      <c r="C39" s="1421">
        <v>1.1882599700000001</v>
      </c>
      <c r="D39" s="1421"/>
      <c r="E39" s="1421">
        <v>101</v>
      </c>
      <c r="F39" s="1421">
        <v>0</v>
      </c>
      <c r="H39" s="526"/>
      <c r="I39" s="1414"/>
      <c r="J39" s="1414"/>
      <c r="K39" s="1414"/>
      <c r="L39" s="1414"/>
      <c r="M39" s="1414"/>
      <c r="N39" s="1414"/>
      <c r="O39" s="1414"/>
      <c r="P39" s="1414"/>
      <c r="Q39" s="1414"/>
    </row>
    <row r="40" spans="1:17" x14ac:dyDescent="0.25">
      <c r="A40" s="1420" t="s">
        <v>409</v>
      </c>
      <c r="B40" s="1421">
        <v>5.5495822399999994</v>
      </c>
      <c r="C40" s="1421">
        <v>5.5495822399999994</v>
      </c>
      <c r="D40" s="1421"/>
      <c r="E40" s="1421"/>
      <c r="F40" s="1421">
        <v>0</v>
      </c>
      <c r="H40" s="526"/>
      <c r="I40" s="1414"/>
      <c r="J40" s="1414"/>
      <c r="K40" s="1414"/>
      <c r="L40" s="1414"/>
      <c r="M40" s="1414"/>
      <c r="N40" s="1414"/>
      <c r="O40" s="1414"/>
      <c r="P40" s="1414"/>
      <c r="Q40" s="1414"/>
    </row>
    <row r="41" spans="1:17" x14ac:dyDescent="0.25">
      <c r="A41" s="1420" t="s">
        <v>408</v>
      </c>
      <c r="B41" s="1421">
        <v>184.8335008</v>
      </c>
      <c r="C41" s="1421">
        <v>184.8335008</v>
      </c>
      <c r="D41" s="1421"/>
      <c r="E41" s="1421"/>
      <c r="F41" s="1421">
        <v>0</v>
      </c>
      <c r="H41" s="526"/>
      <c r="I41" s="1414"/>
      <c r="J41" s="1414"/>
      <c r="K41" s="1414"/>
      <c r="L41" s="1414"/>
      <c r="M41" s="1414"/>
      <c r="N41" s="1414"/>
      <c r="O41" s="1414"/>
      <c r="P41" s="1414"/>
      <c r="Q41" s="1414"/>
    </row>
    <row r="42" spans="1:17" x14ac:dyDescent="0.25">
      <c r="A42" s="1420" t="s">
        <v>407</v>
      </c>
      <c r="B42" s="1421">
        <v>118.57253593</v>
      </c>
      <c r="C42" s="1421">
        <v>118.57253593</v>
      </c>
      <c r="D42" s="1421"/>
      <c r="E42" s="1421"/>
      <c r="F42" s="1421">
        <v>0</v>
      </c>
      <c r="H42" s="526"/>
      <c r="I42" s="1414"/>
      <c r="J42" s="1414"/>
      <c r="K42" s="1414"/>
      <c r="L42" s="1414"/>
      <c r="M42" s="1414"/>
      <c r="N42" s="1414"/>
      <c r="O42" s="1414"/>
      <c r="P42" s="1414"/>
      <c r="Q42" s="1414"/>
    </row>
    <row r="43" spans="1:17" x14ac:dyDescent="0.25">
      <c r="A43" s="1420" t="s">
        <v>406</v>
      </c>
      <c r="B43" s="1421">
        <v>53.725807400000001</v>
      </c>
      <c r="C43" s="1421">
        <v>53.725807400000001</v>
      </c>
      <c r="D43" s="1421"/>
      <c r="E43" s="1421"/>
      <c r="F43" s="1421">
        <v>0</v>
      </c>
      <c r="H43" s="526"/>
      <c r="I43" s="1414"/>
      <c r="J43" s="1414"/>
      <c r="K43" s="1414"/>
      <c r="L43" s="1414"/>
      <c r="M43" s="1414"/>
      <c r="N43" s="1414"/>
      <c r="O43" s="1414"/>
      <c r="P43" s="1414"/>
      <c r="Q43" s="1414"/>
    </row>
    <row r="44" spans="1:17" x14ac:dyDescent="0.25">
      <c r="A44" s="1420" t="s">
        <v>405</v>
      </c>
      <c r="B44" s="1421">
        <v>1718.7544062500001</v>
      </c>
      <c r="C44" s="1421">
        <v>1691.00327354</v>
      </c>
      <c r="D44" s="1421"/>
      <c r="E44" s="1421"/>
      <c r="F44" s="1421">
        <v>27.75113271</v>
      </c>
      <c r="H44" s="526"/>
      <c r="I44" s="1414"/>
      <c r="J44" s="1414"/>
      <c r="K44" s="1414"/>
      <c r="L44" s="1414"/>
      <c r="M44" s="1414"/>
      <c r="N44" s="1414"/>
      <c r="O44" s="1414"/>
      <c r="P44" s="1414"/>
      <c r="Q44" s="1414"/>
    </row>
    <row r="45" spans="1:17" x14ac:dyDescent="0.25">
      <c r="A45" s="1420" t="s">
        <v>404</v>
      </c>
      <c r="B45" s="1421">
        <v>598.09531578999997</v>
      </c>
      <c r="C45" s="1421">
        <v>598.09531578999997</v>
      </c>
      <c r="D45" s="1421"/>
      <c r="E45" s="1421"/>
      <c r="F45" s="1421">
        <v>0</v>
      </c>
      <c r="H45" s="526"/>
      <c r="I45" s="1414"/>
      <c r="J45" s="1414"/>
      <c r="K45" s="1414"/>
      <c r="L45" s="1414"/>
      <c r="M45" s="1414"/>
      <c r="N45" s="1414"/>
      <c r="O45" s="1414"/>
      <c r="P45" s="1414"/>
      <c r="Q45" s="1414"/>
    </row>
    <row r="46" spans="1:17" x14ac:dyDescent="0.25">
      <c r="A46" s="1420" t="s">
        <v>403</v>
      </c>
      <c r="B46" s="1421">
        <v>2.9397558500000001</v>
      </c>
      <c r="C46" s="1421">
        <v>2.9397558500000001</v>
      </c>
      <c r="D46" s="1421"/>
      <c r="E46" s="1421"/>
      <c r="F46" s="1421">
        <v>0</v>
      </c>
      <c r="H46" s="526"/>
      <c r="I46" s="1414"/>
      <c r="J46" s="1414"/>
      <c r="K46" s="1414"/>
      <c r="L46" s="1414"/>
      <c r="M46" s="1414"/>
      <c r="N46" s="1414"/>
      <c r="O46" s="1414"/>
      <c r="P46" s="1414"/>
      <c r="Q46" s="1414"/>
    </row>
    <row r="47" spans="1:17" x14ac:dyDescent="0.25">
      <c r="A47" s="1420" t="s">
        <v>402</v>
      </c>
      <c r="B47" s="1421">
        <v>274.51930274</v>
      </c>
      <c r="C47" s="1421">
        <v>274.51930274</v>
      </c>
      <c r="D47" s="1421"/>
      <c r="E47" s="1421"/>
      <c r="F47" s="1421">
        <v>0</v>
      </c>
      <c r="H47" s="526"/>
      <c r="I47" s="1414"/>
      <c r="J47" s="1414"/>
      <c r="K47" s="1414"/>
      <c r="L47" s="1414"/>
      <c r="M47" s="1414"/>
      <c r="N47" s="1414"/>
      <c r="O47" s="1414"/>
      <c r="P47" s="1414"/>
      <c r="Q47" s="1414"/>
    </row>
    <row r="48" spans="1:17" x14ac:dyDescent="0.25">
      <c r="A48" s="1420" t="s">
        <v>401</v>
      </c>
      <c r="B48" s="1421">
        <v>87.995660260000008</v>
      </c>
      <c r="C48" s="1421">
        <v>87.995660260000008</v>
      </c>
      <c r="D48" s="1421"/>
      <c r="E48" s="1421"/>
      <c r="F48" s="1421">
        <v>0</v>
      </c>
      <c r="H48" s="526"/>
      <c r="I48" s="1414"/>
      <c r="J48" s="1414"/>
      <c r="K48" s="1414"/>
      <c r="L48" s="1414"/>
      <c r="M48" s="1414"/>
      <c r="N48" s="1414"/>
      <c r="O48" s="1414"/>
      <c r="P48" s="1414"/>
      <c r="Q48" s="1414"/>
    </row>
    <row r="49" spans="1:17" x14ac:dyDescent="0.25">
      <c r="A49" s="1420" t="s">
        <v>400</v>
      </c>
      <c r="B49" s="1421">
        <v>756.35764293</v>
      </c>
      <c r="C49" s="1421">
        <v>756.35764293</v>
      </c>
      <c r="D49" s="1421"/>
      <c r="E49" s="1421"/>
      <c r="F49" s="1421">
        <v>0</v>
      </c>
      <c r="H49" s="526"/>
      <c r="I49" s="1414"/>
      <c r="J49" s="1414"/>
      <c r="K49" s="1414"/>
      <c r="L49" s="1414"/>
      <c r="M49" s="1414"/>
      <c r="N49" s="1414"/>
      <c r="O49" s="1414"/>
      <c r="P49" s="1414"/>
      <c r="Q49" s="1414"/>
    </row>
    <row r="50" spans="1:17" x14ac:dyDescent="0.25">
      <c r="A50" s="1420" t="s">
        <v>399</v>
      </c>
      <c r="B50" s="1421">
        <v>645.31727044000002</v>
      </c>
      <c r="C50" s="1421">
        <v>645.31727044000002</v>
      </c>
      <c r="D50" s="1421"/>
      <c r="E50" s="1421"/>
      <c r="F50" s="1421">
        <v>0</v>
      </c>
      <c r="H50" s="526"/>
      <c r="I50" s="1414"/>
      <c r="J50" s="1414"/>
      <c r="K50" s="1414"/>
      <c r="L50" s="1414"/>
      <c r="M50" s="1414"/>
      <c r="N50" s="1414"/>
      <c r="O50" s="1414"/>
      <c r="P50" s="1414"/>
      <c r="Q50" s="1414"/>
    </row>
    <row r="51" spans="1:17" x14ac:dyDescent="0.25">
      <c r="A51" s="1420" t="s">
        <v>398</v>
      </c>
      <c r="B51" s="1421">
        <v>5003.3110505600007</v>
      </c>
      <c r="C51" s="1421">
        <v>5003.3110505600007</v>
      </c>
      <c r="D51" s="1421"/>
      <c r="E51" s="1421"/>
      <c r="F51" s="1421">
        <v>0</v>
      </c>
      <c r="H51" s="526"/>
      <c r="I51" s="1414"/>
      <c r="J51" s="1414"/>
      <c r="K51" s="1414"/>
      <c r="L51" s="1414"/>
      <c r="M51" s="1414"/>
      <c r="N51" s="1414"/>
      <c r="O51" s="1414"/>
      <c r="P51" s="1414"/>
      <c r="Q51" s="1414"/>
    </row>
    <row r="52" spans="1:17" x14ac:dyDescent="0.25">
      <c r="A52" s="1420" t="s">
        <v>397</v>
      </c>
      <c r="B52" s="1421">
        <v>449.88402387999997</v>
      </c>
      <c r="C52" s="1421">
        <v>449.88402387999997</v>
      </c>
      <c r="D52" s="1421"/>
      <c r="E52" s="1421"/>
      <c r="F52" s="1421">
        <v>0</v>
      </c>
      <c r="H52" s="526"/>
      <c r="I52" s="1414"/>
      <c r="J52" s="1414"/>
      <c r="K52" s="1414"/>
      <c r="L52" s="1414"/>
      <c r="M52" s="1414"/>
      <c r="N52" s="1414"/>
      <c r="O52" s="1414"/>
      <c r="P52" s="1414"/>
      <c r="Q52" s="1414"/>
    </row>
    <row r="53" spans="1:17" x14ac:dyDescent="0.25">
      <c r="A53" s="1420" t="s">
        <v>396</v>
      </c>
      <c r="B53" s="1421">
        <v>0</v>
      </c>
      <c r="C53" s="1421">
        <v>0</v>
      </c>
      <c r="D53" s="1421"/>
      <c r="E53" s="1421"/>
      <c r="F53" s="1421">
        <v>0</v>
      </c>
      <c r="H53" s="526"/>
      <c r="I53" s="1414"/>
      <c r="J53" s="1414"/>
      <c r="K53" s="1414"/>
      <c r="L53" s="1414"/>
      <c r="M53" s="1414"/>
      <c r="N53" s="1414"/>
      <c r="O53" s="1414"/>
      <c r="P53" s="1414"/>
      <c r="Q53" s="1414"/>
    </row>
    <row r="54" spans="1:17" x14ac:dyDescent="0.25">
      <c r="A54" s="813" t="s">
        <v>395</v>
      </c>
      <c r="B54" s="1421">
        <v>2442.9227443099999</v>
      </c>
      <c r="C54" s="520">
        <v>590.12469082000007</v>
      </c>
      <c r="D54" s="520"/>
      <c r="E54" s="520">
        <v>6</v>
      </c>
      <c r="F54" s="520">
        <v>1846.7980534899998</v>
      </c>
      <c r="H54" s="526"/>
      <c r="I54" s="1414"/>
      <c r="J54" s="1414"/>
      <c r="K54" s="1414"/>
      <c r="L54" s="1414"/>
      <c r="M54" s="1414"/>
      <c r="N54" s="1414"/>
      <c r="O54" s="1414"/>
      <c r="P54" s="1414"/>
      <c r="Q54" s="1414"/>
    </row>
    <row r="55" spans="1:17" x14ac:dyDescent="0.25">
      <c r="A55" s="813" t="s">
        <v>394</v>
      </c>
      <c r="B55" s="520">
        <v>7884.46978141</v>
      </c>
      <c r="C55" s="520">
        <v>7816.8407415399997</v>
      </c>
      <c r="D55" s="520"/>
      <c r="E55" s="520"/>
      <c r="F55" s="520">
        <v>67.62903987</v>
      </c>
      <c r="H55" s="526"/>
      <c r="I55" s="1414"/>
      <c r="J55" s="1414"/>
      <c r="K55" s="1414"/>
      <c r="L55" s="1414"/>
      <c r="M55" s="1414"/>
      <c r="N55" s="1414"/>
      <c r="O55" s="1414"/>
      <c r="P55" s="1414"/>
      <c r="Q55" s="1414"/>
    </row>
    <row r="56" spans="1:17" x14ac:dyDescent="0.25">
      <c r="A56" s="813" t="s">
        <v>829</v>
      </c>
      <c r="B56" s="181">
        <v>5444.7490939099998</v>
      </c>
      <c r="C56" s="181">
        <v>5377.1200540399996</v>
      </c>
      <c r="D56" s="181"/>
      <c r="E56" s="181"/>
      <c r="F56" s="181">
        <v>67.62903987</v>
      </c>
      <c r="H56" s="526"/>
      <c r="I56" s="1414"/>
      <c r="J56" s="1414"/>
      <c r="K56" s="1414"/>
      <c r="L56" s="1414"/>
      <c r="M56" s="1414"/>
      <c r="N56" s="1414"/>
      <c r="O56" s="1414"/>
      <c r="P56" s="1414"/>
      <c r="Q56" s="1414"/>
    </row>
    <row r="57" spans="1:17" x14ac:dyDescent="0.25">
      <c r="A57" s="813" t="s">
        <v>828</v>
      </c>
      <c r="B57" s="181">
        <v>2439.7206875000002</v>
      </c>
      <c r="C57" s="181">
        <v>2439.7206875000002</v>
      </c>
      <c r="D57" s="181"/>
      <c r="E57" s="181"/>
      <c r="F57" s="181">
        <v>0</v>
      </c>
      <c r="H57" s="526"/>
      <c r="I57" s="1414"/>
      <c r="J57" s="1414"/>
      <c r="K57" s="1414"/>
      <c r="L57" s="1414"/>
      <c r="M57" s="1414"/>
      <c r="N57" s="1414"/>
      <c r="O57" s="1414"/>
      <c r="P57" s="1414"/>
      <c r="Q57" s="1414"/>
    </row>
    <row r="58" spans="1:17" x14ac:dyDescent="0.25">
      <c r="A58" s="813" t="s">
        <v>393</v>
      </c>
      <c r="B58" s="181">
        <v>305.45589699999999</v>
      </c>
      <c r="C58" s="181">
        <v>305.45589699999999</v>
      </c>
      <c r="D58" s="181"/>
      <c r="E58" s="181"/>
      <c r="F58" s="181">
        <v>0</v>
      </c>
      <c r="H58" s="526"/>
      <c r="I58" s="1414"/>
      <c r="J58" s="1414"/>
      <c r="K58" s="1414"/>
      <c r="L58" s="1414"/>
      <c r="M58" s="1414"/>
      <c r="N58" s="1414"/>
      <c r="O58" s="1414"/>
      <c r="P58" s="1414"/>
      <c r="Q58" s="1414"/>
    </row>
    <row r="59" spans="1:17" x14ac:dyDescent="0.25">
      <c r="A59" s="813" t="s">
        <v>392</v>
      </c>
      <c r="B59" s="181">
        <v>2.0096630800000002</v>
      </c>
      <c r="C59" s="181">
        <v>2.0096630800000002</v>
      </c>
      <c r="D59" s="181"/>
      <c r="E59" s="181"/>
      <c r="F59" s="181">
        <v>0</v>
      </c>
      <c r="H59" s="526"/>
      <c r="I59" s="1414"/>
      <c r="J59" s="1414"/>
      <c r="K59" s="1414"/>
      <c r="L59" s="1414"/>
      <c r="M59" s="1414"/>
      <c r="N59" s="1414"/>
      <c r="O59" s="1414"/>
      <c r="P59" s="1414"/>
      <c r="Q59" s="1414"/>
    </row>
    <row r="60" spans="1:17" x14ac:dyDescent="0.25">
      <c r="A60" s="1420" t="s">
        <v>391</v>
      </c>
      <c r="B60" s="1419">
        <v>97.336862169999989</v>
      </c>
      <c r="C60" s="1419">
        <v>97.336862169999989</v>
      </c>
      <c r="D60" s="1419"/>
      <c r="E60" s="1419"/>
      <c r="F60" s="1419">
        <v>0</v>
      </c>
      <c r="H60" s="526"/>
      <c r="I60" s="1414"/>
      <c r="J60" s="1414"/>
      <c r="K60" s="1414"/>
      <c r="L60" s="1414"/>
      <c r="M60" s="1414"/>
      <c r="N60" s="1414"/>
      <c r="O60" s="1414"/>
      <c r="P60" s="1414"/>
      <c r="Q60" s="1414"/>
    </row>
    <row r="61" spans="1:17" x14ac:dyDescent="0.25">
      <c r="A61" s="1420" t="s">
        <v>390</v>
      </c>
      <c r="B61" s="1419">
        <v>718.75040179999996</v>
      </c>
      <c r="C61" s="1419">
        <v>718.75040179999996</v>
      </c>
      <c r="D61" s="1419"/>
      <c r="E61" s="1419"/>
      <c r="F61" s="1419">
        <v>0</v>
      </c>
      <c r="H61" s="526"/>
      <c r="I61" s="1414"/>
      <c r="J61" s="1414"/>
      <c r="K61" s="1414"/>
      <c r="L61" s="1414"/>
      <c r="M61" s="1414"/>
      <c r="N61" s="1414"/>
      <c r="O61" s="1414"/>
      <c r="P61" s="1414"/>
      <c r="Q61" s="1414"/>
    </row>
    <row r="62" spans="1:17" ht="15.75" thickBot="1" x14ac:dyDescent="0.3">
      <c r="A62" s="1418" t="s">
        <v>389</v>
      </c>
      <c r="B62" s="1416">
        <v>4278.6304998200003</v>
      </c>
      <c r="C62" s="1417">
        <v>1852.5829688599999</v>
      </c>
      <c r="D62" s="1417"/>
      <c r="E62" s="1417"/>
      <c r="F62" s="1417">
        <v>2426.0475309600001</v>
      </c>
      <c r="H62" s="526"/>
      <c r="I62" s="1414"/>
      <c r="J62" s="1414"/>
      <c r="K62" s="1414"/>
      <c r="L62" s="1414"/>
      <c r="M62" s="1414"/>
      <c r="N62" s="1414"/>
      <c r="O62" s="1414"/>
      <c r="P62" s="1414"/>
      <c r="Q62" s="1414"/>
    </row>
    <row r="63" spans="1:17" x14ac:dyDescent="0.25">
      <c r="A63" s="812" t="s">
        <v>388</v>
      </c>
      <c r="B63" s="1120">
        <v>25731.619964630001</v>
      </c>
      <c r="C63" s="1120">
        <v>21256.394207599998</v>
      </c>
      <c r="D63" s="1122">
        <v>0</v>
      </c>
      <c r="E63" s="1121">
        <v>107</v>
      </c>
      <c r="F63" s="1120">
        <v>4368.2257570299998</v>
      </c>
      <c r="H63" s="1415"/>
      <c r="I63" s="1414"/>
      <c r="J63" s="1414"/>
      <c r="K63" s="1414"/>
      <c r="L63" s="1414"/>
      <c r="M63" s="1414"/>
      <c r="N63" s="1414"/>
      <c r="O63" s="1414"/>
      <c r="P63" s="1414"/>
      <c r="Q63" s="1414"/>
    </row>
    <row r="64" spans="1:17" x14ac:dyDescent="0.25">
      <c r="A64" s="1420" t="s">
        <v>716</v>
      </c>
      <c r="B64" s="1419">
        <v>32648.918493789999</v>
      </c>
      <c r="C64" s="1419">
        <v>32648.918493789999</v>
      </c>
      <c r="D64" s="1419"/>
      <c r="E64" s="1419"/>
      <c r="F64" s="1419">
        <v>0</v>
      </c>
      <c r="H64" s="1415"/>
      <c r="I64" s="1414"/>
      <c r="J64" s="1414"/>
      <c r="K64" s="1414"/>
      <c r="L64" s="1414"/>
      <c r="M64" s="1414"/>
      <c r="N64" s="1414"/>
      <c r="O64" s="1414"/>
      <c r="P64" s="1414"/>
      <c r="Q64" s="1414"/>
    </row>
    <row r="65" spans="1:17" x14ac:dyDescent="0.25">
      <c r="A65" s="1420" t="s">
        <v>715</v>
      </c>
      <c r="B65" s="1419">
        <v>40.00000000999961</v>
      </c>
      <c r="C65" s="1419">
        <v>0</v>
      </c>
      <c r="D65" s="1419"/>
      <c r="E65" s="1419"/>
      <c r="F65" s="1419">
        <v>40.00000000999961</v>
      </c>
      <c r="H65" s="1415"/>
      <c r="I65" s="1414"/>
      <c r="J65" s="1414"/>
      <c r="K65" s="1414"/>
      <c r="L65" s="1414"/>
      <c r="M65" s="1414"/>
      <c r="N65" s="1414"/>
      <c r="O65" s="1414"/>
      <c r="P65" s="1414"/>
      <c r="Q65" s="1414"/>
    </row>
    <row r="66" spans="1:17" ht="15.75" thickBot="1" x14ac:dyDescent="0.3">
      <c r="A66" s="1418" t="s">
        <v>714</v>
      </c>
      <c r="B66" s="1417">
        <v>0</v>
      </c>
      <c r="C66" s="1417">
        <v>0</v>
      </c>
      <c r="D66" s="1417"/>
      <c r="E66" s="1417"/>
      <c r="F66" s="1416">
        <v>0</v>
      </c>
      <c r="H66" s="1415"/>
      <c r="I66" s="1414"/>
      <c r="J66" s="1414"/>
      <c r="K66" s="1414"/>
      <c r="L66" s="1414"/>
      <c r="M66" s="1414"/>
      <c r="N66" s="1414"/>
      <c r="O66" s="1414"/>
      <c r="P66" s="1414"/>
      <c r="Q66" s="1414"/>
    </row>
    <row r="67" spans="1:17" ht="15.75" thickBot="1" x14ac:dyDescent="0.3">
      <c r="A67" s="812" t="s">
        <v>387</v>
      </c>
      <c r="B67" s="1018">
        <v>32688.9184938</v>
      </c>
      <c r="C67" s="1018">
        <v>32648.918493789999</v>
      </c>
      <c r="D67" s="1018"/>
      <c r="E67" s="1018">
        <v>0</v>
      </c>
      <c r="F67" s="1018">
        <v>40.00000000999961</v>
      </c>
      <c r="H67" s="1415"/>
      <c r="I67" s="1414"/>
      <c r="J67" s="1414"/>
      <c r="K67" s="1414"/>
      <c r="L67" s="1414"/>
      <c r="M67" s="1414"/>
      <c r="N67" s="1414"/>
      <c r="O67" s="1414"/>
      <c r="P67" s="1414"/>
      <c r="Q67" s="1414"/>
    </row>
    <row r="68" spans="1:17" ht="15.75" thickBot="1" x14ac:dyDescent="0.3">
      <c r="A68" s="187" t="s">
        <v>380</v>
      </c>
      <c r="B68" s="1017">
        <v>48.808</v>
      </c>
      <c r="C68" s="1017">
        <v>0</v>
      </c>
      <c r="D68" s="1017"/>
      <c r="E68" s="1017"/>
      <c r="F68" s="1017">
        <v>48.808</v>
      </c>
      <c r="H68" s="1415"/>
      <c r="I68" s="1414"/>
      <c r="J68" s="1414"/>
      <c r="K68" s="1414"/>
      <c r="L68" s="1414"/>
      <c r="M68" s="1414"/>
      <c r="N68" s="1414"/>
      <c r="O68" s="1414"/>
      <c r="P68" s="1414"/>
      <c r="Q68" s="1414"/>
    </row>
    <row r="69" spans="1:17" ht="15.75" thickBot="1" x14ac:dyDescent="0.3">
      <c r="A69" s="187" t="s">
        <v>827</v>
      </c>
      <c r="B69" s="1017">
        <v>23555.443409889998</v>
      </c>
      <c r="C69" s="1017">
        <v>0</v>
      </c>
      <c r="D69" s="1017">
        <v>23555.443409889998</v>
      </c>
      <c r="E69" s="1017"/>
      <c r="F69" s="1017">
        <v>0</v>
      </c>
      <c r="H69" s="1415"/>
      <c r="I69" s="1414"/>
      <c r="J69" s="1414"/>
      <c r="K69" s="1414"/>
      <c r="L69" s="1414"/>
      <c r="M69" s="1414"/>
      <c r="N69" s="1414"/>
      <c r="O69" s="1414"/>
      <c r="P69" s="1414"/>
      <c r="Q69" s="1414"/>
    </row>
    <row r="70" spans="1:17" ht="15.75" thickBot="1" x14ac:dyDescent="0.3">
      <c r="A70" s="812" t="s">
        <v>386</v>
      </c>
      <c r="B70" s="1018">
        <v>82024.789868320004</v>
      </c>
      <c r="C70" s="1018">
        <v>53905.312701389994</v>
      </c>
      <c r="D70" s="1018">
        <v>23555.443409889998</v>
      </c>
      <c r="E70" s="1018">
        <v>107</v>
      </c>
      <c r="F70" s="1018">
        <v>4457.0337570399997</v>
      </c>
      <c r="H70" s="1415"/>
      <c r="I70" s="1414"/>
      <c r="J70" s="1414"/>
      <c r="K70" s="1414"/>
      <c r="L70" s="1414"/>
      <c r="M70" s="1414"/>
      <c r="N70" s="1414"/>
      <c r="O70" s="1414"/>
      <c r="P70" s="1414"/>
      <c r="Q70" s="1414"/>
    </row>
    <row r="71" spans="1:17" ht="15.75" thickBot="1" x14ac:dyDescent="0.3">
      <c r="A71" s="187" t="s">
        <v>385</v>
      </c>
      <c r="B71" s="1017">
        <v>58469.346458430009</v>
      </c>
      <c r="C71" s="1017">
        <v>53905.312701389994</v>
      </c>
      <c r="D71" s="1017">
        <v>0</v>
      </c>
      <c r="E71" s="1017">
        <v>107</v>
      </c>
      <c r="F71" s="1017">
        <v>4457.0337570399997</v>
      </c>
      <c r="I71" s="1414"/>
      <c r="J71" s="1414"/>
      <c r="K71" s="1414"/>
      <c r="L71" s="1414"/>
      <c r="M71" s="1414"/>
      <c r="N71" s="1414"/>
      <c r="O71" s="1414"/>
      <c r="P71" s="1414"/>
      <c r="Q71" s="1414"/>
    </row>
    <row r="72" spans="1:17" x14ac:dyDescent="0.25">
      <c r="A72" s="1016"/>
      <c r="B72" s="1016"/>
      <c r="C72" s="1016"/>
      <c r="F72" s="1016"/>
    </row>
    <row r="73" spans="1:17" x14ac:dyDescent="0.25">
      <c r="B73" s="1016"/>
      <c r="F73" s="1016"/>
    </row>
    <row r="74" spans="1:17" x14ac:dyDescent="0.25">
      <c r="F74" s="526"/>
    </row>
  </sheetData>
  <mergeCells count="1">
    <mergeCell ref="A36:D36"/>
  </mergeCells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BECF3-9BDE-449A-9CA8-809377ACB417}">
  <sheetPr codeName="Sheet32"/>
  <dimension ref="A1:R376"/>
  <sheetViews>
    <sheetView view="pageBreakPreview" topLeftCell="A331" zoomScale="85" zoomScaleNormal="90" zoomScaleSheetLayoutView="85" workbookViewId="0">
      <selection activeCell="A38" sqref="A38:XFD38"/>
    </sheetView>
  </sheetViews>
  <sheetFormatPr defaultColWidth="9.140625" defaultRowHeight="15" x14ac:dyDescent="0.25"/>
  <cols>
    <col min="1" max="1" width="38.7109375" style="1883" customWidth="1"/>
    <col min="2" max="2" width="10" style="1884" customWidth="1"/>
    <col min="3" max="3" width="8" style="1884" customWidth="1"/>
    <col min="4" max="8" width="10" style="1884" customWidth="1"/>
    <col min="9" max="9" width="9.85546875" style="1883" customWidth="1"/>
    <col min="10" max="10" width="12.7109375" style="1679" customWidth="1"/>
    <col min="11" max="11" width="8.42578125" style="1717" customWidth="1"/>
    <col min="12" max="12" width="7.85546875" style="1717" customWidth="1"/>
    <col min="13" max="16384" width="9.140625" style="1679"/>
  </cols>
  <sheetData>
    <row r="1" spans="1:12" x14ac:dyDescent="0.25">
      <c r="A1" s="1914" t="s">
        <v>1434</v>
      </c>
      <c r="B1" s="1914"/>
      <c r="C1" s="1914"/>
      <c r="D1" s="1754"/>
      <c r="E1" s="1931"/>
      <c r="F1" s="1930"/>
      <c r="G1" s="1929"/>
      <c r="H1" s="1764"/>
      <c r="I1" s="1884"/>
    </row>
    <row r="2" spans="1:12" ht="13.5" customHeight="1" x14ac:dyDescent="0.25">
      <c r="A2" s="1928"/>
      <c r="B2" s="1719"/>
      <c r="C2" s="1719"/>
      <c r="D2" s="1719"/>
      <c r="E2" s="1719"/>
      <c r="F2" s="1719"/>
      <c r="G2" s="1927"/>
      <c r="H2" s="1926"/>
      <c r="I2" s="1925"/>
      <c r="J2" s="1718"/>
    </row>
    <row r="3" spans="1:12" ht="39" customHeight="1" thickBot="1" x14ac:dyDescent="0.3">
      <c r="A3" s="1924" t="s">
        <v>173</v>
      </c>
      <c r="B3" s="1889" t="s">
        <v>361</v>
      </c>
      <c r="C3" s="1889"/>
      <c r="D3" s="1889" t="s">
        <v>348</v>
      </c>
      <c r="E3" s="1889" t="s">
        <v>347</v>
      </c>
      <c r="F3" s="1889" t="s">
        <v>346</v>
      </c>
      <c r="G3" s="1889" t="s">
        <v>345</v>
      </c>
      <c r="H3" s="2479" t="s">
        <v>344</v>
      </c>
      <c r="I3" s="2480" t="s">
        <v>411</v>
      </c>
      <c r="J3" s="2481" t="s">
        <v>835</v>
      </c>
      <c r="K3" s="2482"/>
      <c r="L3" s="2483"/>
    </row>
    <row r="4" spans="1:12" ht="13.5" customHeight="1" x14ac:dyDescent="0.25">
      <c r="A4" s="1864" t="s">
        <v>1432</v>
      </c>
      <c r="B4" s="1777">
        <v>15776.185135059999</v>
      </c>
      <c r="C4" s="1923">
        <v>4.8058807965779514E-2</v>
      </c>
      <c r="D4" s="1777">
        <v>3078.7371379300002</v>
      </c>
      <c r="E4" s="1777">
        <v>2085.94869758</v>
      </c>
      <c r="F4" s="1777">
        <v>1906.2148169899999</v>
      </c>
      <c r="G4" s="1777">
        <v>8310.4898340399996</v>
      </c>
      <c r="H4" s="1777">
        <v>1.6939910199999999</v>
      </c>
      <c r="I4" s="1777">
        <v>393.10065750000007</v>
      </c>
      <c r="J4" s="1777">
        <v>2689.7538699400002</v>
      </c>
      <c r="K4" s="1891"/>
      <c r="L4" s="2484"/>
    </row>
    <row r="5" spans="1:12" ht="13.5" customHeight="1" x14ac:dyDescent="0.25">
      <c r="A5" s="1864" t="s">
        <v>1431</v>
      </c>
      <c r="B5" s="1777">
        <v>3749.78087211</v>
      </c>
      <c r="C5" s="1923">
        <v>1.1422913543655138E-2</v>
      </c>
      <c r="D5" s="1777">
        <v>3468.4788200500002</v>
      </c>
      <c r="E5" s="1777">
        <v>176.03487985999999</v>
      </c>
      <c r="F5" s="1777">
        <v>20.655607289999999</v>
      </c>
      <c r="G5" s="1777">
        <v>75.736435310000005</v>
      </c>
      <c r="H5" s="1777">
        <v>0</v>
      </c>
      <c r="I5" s="1777">
        <v>8.8751296000000011</v>
      </c>
      <c r="J5" s="1777">
        <v>2744.69211649</v>
      </c>
      <c r="K5" s="1891"/>
      <c r="L5" s="2484"/>
    </row>
    <row r="6" spans="1:12" ht="13.5" customHeight="1" x14ac:dyDescent="0.25">
      <c r="A6" s="1864" t="s">
        <v>1430</v>
      </c>
      <c r="B6" s="1777">
        <v>2664.4747589899998</v>
      </c>
      <c r="C6" s="1923">
        <v>8.116758245147208E-3</v>
      </c>
      <c r="D6" s="1777">
        <v>2455.0672918499999</v>
      </c>
      <c r="E6" s="1777">
        <v>114.72989316</v>
      </c>
      <c r="F6" s="1777">
        <v>16.962436229999998</v>
      </c>
      <c r="G6" s="1777">
        <v>77.715137749999997</v>
      </c>
      <c r="H6" s="1777">
        <v>0</v>
      </c>
      <c r="I6" s="1777">
        <v>0</v>
      </c>
      <c r="J6" s="1777">
        <v>1965.9620580200001</v>
      </c>
      <c r="K6" s="1891"/>
      <c r="L6" s="2484"/>
    </row>
    <row r="7" spans="1:12" ht="13.5" customHeight="1" x14ac:dyDescent="0.25">
      <c r="A7" s="1866" t="s">
        <v>1429</v>
      </c>
      <c r="B7" s="1777">
        <v>1188.6094429599998</v>
      </c>
      <c r="C7" s="1923">
        <v>3.6208470220458998E-3</v>
      </c>
      <c r="D7" s="1777">
        <v>21.898211419999999</v>
      </c>
      <c r="E7" s="1777">
        <v>7.5683736799999997</v>
      </c>
      <c r="F7" s="1777">
        <v>1157.8959183499999</v>
      </c>
      <c r="G7" s="1777">
        <v>1.24693951</v>
      </c>
      <c r="H7" s="1777">
        <v>0</v>
      </c>
      <c r="I7" s="1777">
        <v>0</v>
      </c>
      <c r="J7" s="1777">
        <v>9.2353471800000015</v>
      </c>
      <c r="K7" s="1891"/>
      <c r="L7" s="2484"/>
    </row>
    <row r="8" spans="1:12" ht="13.5" customHeight="1" x14ac:dyDescent="0.25">
      <c r="A8" s="1866" t="s">
        <v>1428</v>
      </c>
      <c r="B8" s="1777">
        <v>2334.7233314199993</v>
      </c>
      <c r="C8" s="1923">
        <v>7.1122403342354047E-3</v>
      </c>
      <c r="D8" s="1777">
        <v>282.70406130000003</v>
      </c>
      <c r="E8" s="1777">
        <v>914.90497517999995</v>
      </c>
      <c r="F8" s="1777">
        <v>146.47754432000011</v>
      </c>
      <c r="G8" s="1777">
        <v>885.21109578000005</v>
      </c>
      <c r="H8" s="1777">
        <v>28.000094199999999</v>
      </c>
      <c r="I8" s="1777">
        <v>77.425560640000015</v>
      </c>
      <c r="J8" s="1777">
        <v>191.02053995000003</v>
      </c>
      <c r="K8" s="1891"/>
      <c r="L8" s="2484"/>
    </row>
    <row r="9" spans="1:12" ht="13.5" customHeight="1" x14ac:dyDescent="0.25">
      <c r="A9" s="1734" t="s">
        <v>1427</v>
      </c>
      <c r="B9" s="1777">
        <v>2147.9281031</v>
      </c>
      <c r="C9" s="1923">
        <v>6.5432082184291238E-3</v>
      </c>
      <c r="D9" s="1777">
        <v>550.30074101000002</v>
      </c>
      <c r="E9" s="1777">
        <v>81.323663620000005</v>
      </c>
      <c r="F9" s="1777">
        <v>856.6400761299999</v>
      </c>
      <c r="G9" s="1777">
        <v>311.38408772000003</v>
      </c>
      <c r="H9" s="1777">
        <v>-2.553277E-2</v>
      </c>
      <c r="I9" s="1777">
        <v>348.30506738999998</v>
      </c>
      <c r="J9" s="1777">
        <v>251.00454564999998</v>
      </c>
      <c r="K9" s="1891"/>
      <c r="L9" s="2484"/>
    </row>
    <row r="10" spans="1:12" ht="13.5" customHeight="1" x14ac:dyDescent="0.25">
      <c r="A10" s="1734" t="s">
        <v>1426</v>
      </c>
      <c r="B10" s="1777">
        <v>3129.63283852</v>
      </c>
      <c r="C10" s="1923">
        <v>9.533763853694666E-3</v>
      </c>
      <c r="D10" s="1777">
        <v>1173.8772131399999</v>
      </c>
      <c r="E10" s="1777">
        <v>701.71777670999995</v>
      </c>
      <c r="F10" s="1777">
        <v>528.28858895999997</v>
      </c>
      <c r="G10" s="1777">
        <v>637.79681835999997</v>
      </c>
      <c r="H10" s="1777">
        <v>-2.4664500000000002E-3</v>
      </c>
      <c r="I10" s="1777">
        <v>87.954907800000015</v>
      </c>
      <c r="J10" s="1777">
        <v>625.64025409999999</v>
      </c>
      <c r="K10" s="1891"/>
      <c r="L10" s="2484"/>
    </row>
    <row r="11" spans="1:12" ht="13.5" customHeight="1" x14ac:dyDescent="0.25">
      <c r="A11" s="1864" t="s">
        <v>1425</v>
      </c>
      <c r="B11" s="1777">
        <v>3685.1668029399998</v>
      </c>
      <c r="C11" s="1923">
        <v>1.1226080461668311E-2</v>
      </c>
      <c r="D11" s="1777">
        <v>1116.7891406999997</v>
      </c>
      <c r="E11" s="1777">
        <v>892.45299321000027</v>
      </c>
      <c r="F11" s="1777">
        <v>541.74535762000005</v>
      </c>
      <c r="G11" s="1777">
        <v>1130.1472293400002</v>
      </c>
      <c r="H11" s="1777">
        <v>1.3679482200000002</v>
      </c>
      <c r="I11" s="1777">
        <v>2.6641338500000131</v>
      </c>
      <c r="J11" s="1777">
        <v>931.79462515000023</v>
      </c>
      <c r="K11" s="1891"/>
      <c r="L11" s="2484"/>
    </row>
    <row r="12" spans="1:12" ht="13.5" customHeight="1" x14ac:dyDescent="0.25">
      <c r="A12" s="1864" t="s">
        <v>1424</v>
      </c>
      <c r="B12" s="1777">
        <v>1480.30585868</v>
      </c>
      <c r="C12" s="1923">
        <v>4.5094383961569746E-3</v>
      </c>
      <c r="D12" s="1777">
        <v>173.13515051000002</v>
      </c>
      <c r="E12" s="1777">
        <v>316.19636266999998</v>
      </c>
      <c r="F12" s="1777">
        <v>100.90590892</v>
      </c>
      <c r="G12" s="1777">
        <v>727.50168486999996</v>
      </c>
      <c r="H12" s="1777">
        <v>0.26471109999999998</v>
      </c>
      <c r="I12" s="1777">
        <v>162.30204061000001</v>
      </c>
      <c r="J12" s="1777">
        <v>68.956863909999996</v>
      </c>
      <c r="K12" s="1891"/>
      <c r="L12" s="2484"/>
    </row>
    <row r="13" spans="1:12" ht="13.5" customHeight="1" x14ac:dyDescent="0.25">
      <c r="A13" s="1864" t="s">
        <v>1423</v>
      </c>
      <c r="B13" s="1777">
        <v>3545.7311270199998</v>
      </c>
      <c r="C13" s="1923">
        <v>1.0801319195541569E-2</v>
      </c>
      <c r="D13" s="1777">
        <v>980.44433420000007</v>
      </c>
      <c r="E13" s="1777">
        <v>895.37196912000002</v>
      </c>
      <c r="F13" s="1777">
        <v>462.02827490999999</v>
      </c>
      <c r="G13" s="1777">
        <v>1179.84989296</v>
      </c>
      <c r="H13" s="1777">
        <v>0</v>
      </c>
      <c r="I13" s="1777">
        <v>28.036655830000001</v>
      </c>
      <c r="J13" s="1777">
        <v>547.02050119</v>
      </c>
      <c r="K13" s="1891"/>
      <c r="L13" s="2484"/>
    </row>
    <row r="14" spans="1:12" ht="13.5" customHeight="1" x14ac:dyDescent="0.25">
      <c r="A14" s="1864" t="s">
        <v>1422</v>
      </c>
      <c r="B14" s="1777">
        <v>3667.2819074699983</v>
      </c>
      <c r="C14" s="1923">
        <v>1.1171597914111825E-2</v>
      </c>
      <c r="D14" s="1777">
        <v>765.15976925999962</v>
      </c>
      <c r="E14" s="1777">
        <v>1117.0375349299993</v>
      </c>
      <c r="F14" s="1777">
        <v>722.05655517999924</v>
      </c>
      <c r="G14" s="1777">
        <v>948.93342938000137</v>
      </c>
      <c r="H14" s="1777">
        <v>8.8777016100000274</v>
      </c>
      <c r="I14" s="1777">
        <v>105.21691710999994</v>
      </c>
      <c r="J14" s="1777">
        <v>408.25327136999948</v>
      </c>
      <c r="K14" s="1891"/>
      <c r="L14" s="2484"/>
    </row>
    <row r="15" spans="1:12" ht="13.5" customHeight="1" x14ac:dyDescent="0.25">
      <c r="A15" s="1865" t="s">
        <v>1421</v>
      </c>
      <c r="B15" s="1777">
        <v>2025.29184773</v>
      </c>
      <c r="C15" s="1923">
        <v>6.1696228303259361E-3</v>
      </c>
      <c r="D15" s="1777">
        <v>208.52236743</v>
      </c>
      <c r="E15" s="1777">
        <v>474.42758602999999</v>
      </c>
      <c r="F15" s="1777">
        <v>255.11359324</v>
      </c>
      <c r="G15" s="1777">
        <v>748.61201291999998</v>
      </c>
      <c r="H15" s="1777">
        <v>336.08019715</v>
      </c>
      <c r="I15" s="1777">
        <v>2.5360909600000001</v>
      </c>
      <c r="J15" s="1777">
        <v>56.374751279999998</v>
      </c>
      <c r="K15" s="1891"/>
      <c r="L15" s="2484"/>
    </row>
    <row r="16" spans="1:12" ht="13.5" customHeight="1" x14ac:dyDescent="0.25">
      <c r="A16" s="1864" t="s">
        <v>1420</v>
      </c>
      <c r="B16" s="1777">
        <v>2990.7757460299999</v>
      </c>
      <c r="C16" s="1923">
        <v>9.1107651194928807E-3</v>
      </c>
      <c r="D16" s="1777">
        <v>463.27594226999997</v>
      </c>
      <c r="E16" s="1777">
        <v>1399.7497438399998</v>
      </c>
      <c r="F16" s="1777">
        <v>121.57205007</v>
      </c>
      <c r="G16" s="1777">
        <v>710.63854671000001</v>
      </c>
      <c r="H16" s="1777">
        <v>147.35802379999998</v>
      </c>
      <c r="I16" s="1777">
        <v>148.18143934000003</v>
      </c>
      <c r="J16" s="1777">
        <v>91.770608359999997</v>
      </c>
      <c r="K16" s="1891"/>
      <c r="L16" s="2484"/>
    </row>
    <row r="17" spans="1:12" ht="13.5" customHeight="1" x14ac:dyDescent="0.25">
      <c r="A17" s="1864" t="s">
        <v>1419</v>
      </c>
      <c r="B17" s="1777">
        <v>10891.543847360001</v>
      </c>
      <c r="C17" s="1923">
        <v>3.3178782432509213E-2</v>
      </c>
      <c r="D17" s="1777">
        <v>3373.7522552200003</v>
      </c>
      <c r="E17" s="1777">
        <v>1146.9882974700001</v>
      </c>
      <c r="F17" s="1777">
        <v>2876.5754851700003</v>
      </c>
      <c r="G17" s="1777">
        <v>3151.9476331000001</v>
      </c>
      <c r="H17" s="1777">
        <v>-3.7223E-3</v>
      </c>
      <c r="I17" s="1777">
        <v>342.28389870000001</v>
      </c>
      <c r="J17" s="1777">
        <v>1152.47097775</v>
      </c>
      <c r="K17" s="1891"/>
      <c r="L17" s="2484"/>
    </row>
    <row r="18" spans="1:12" ht="13.5" customHeight="1" x14ac:dyDescent="0.25">
      <c r="A18" s="1864" t="s">
        <v>1418</v>
      </c>
      <c r="B18" s="1777">
        <v>6543.8319665299996</v>
      </c>
      <c r="C18" s="1923">
        <v>1.9934398661492287E-2</v>
      </c>
      <c r="D18" s="1777">
        <v>1179.2479442900001</v>
      </c>
      <c r="E18" s="1777">
        <v>1228.44093142</v>
      </c>
      <c r="F18" s="1777">
        <v>2981.9782279199999</v>
      </c>
      <c r="G18" s="1777">
        <v>1096.6682570199998</v>
      </c>
      <c r="H18" s="1777">
        <v>3.1204550000000001E-2</v>
      </c>
      <c r="I18" s="1777">
        <v>57.465401329999999</v>
      </c>
      <c r="J18" s="1777">
        <v>732.45469930000002</v>
      </c>
      <c r="K18" s="1891"/>
      <c r="L18" s="2484"/>
    </row>
    <row r="19" spans="1:12" ht="13.5" customHeight="1" x14ac:dyDescent="0.25">
      <c r="A19" s="1864" t="s">
        <v>1417</v>
      </c>
      <c r="B19" s="1777">
        <v>5381.6756320599998</v>
      </c>
      <c r="C19" s="1923">
        <v>1.6394135433952805E-2</v>
      </c>
      <c r="D19" s="1777">
        <v>1963.30164309</v>
      </c>
      <c r="E19" s="1777">
        <v>1066.21396405</v>
      </c>
      <c r="F19" s="1777">
        <v>516.41497332999995</v>
      </c>
      <c r="G19" s="1777">
        <v>1759.8556526</v>
      </c>
      <c r="H19" s="1777">
        <v>7.3362315500000008</v>
      </c>
      <c r="I19" s="1777">
        <v>68.55316744000001</v>
      </c>
      <c r="J19" s="1777">
        <v>220.77873911</v>
      </c>
      <c r="K19" s="1891"/>
      <c r="L19" s="2484"/>
    </row>
    <row r="20" spans="1:12" s="1022" customFormat="1" ht="13.5" customHeight="1" x14ac:dyDescent="0.25">
      <c r="A20" s="1865" t="s">
        <v>1416</v>
      </c>
      <c r="B20" s="1777">
        <v>8010.1005176999997</v>
      </c>
      <c r="C20" s="1923">
        <v>2.4401075372222508E-2</v>
      </c>
      <c r="D20" s="1777">
        <v>224.61685711000001</v>
      </c>
      <c r="E20" s="1777">
        <v>313.37909925000002</v>
      </c>
      <c r="F20" s="1777">
        <v>5078.9430046499992</v>
      </c>
      <c r="G20" s="1777">
        <v>114.66092897000001</v>
      </c>
      <c r="H20" s="1777">
        <v>0</v>
      </c>
      <c r="I20" s="1777">
        <v>2278.5006277200005</v>
      </c>
      <c r="J20" s="1777">
        <v>83.7849164</v>
      </c>
      <c r="K20" s="1891"/>
      <c r="L20" s="2484"/>
    </row>
    <row r="21" spans="1:12" s="1022" customFormat="1" ht="13.5" customHeight="1" x14ac:dyDescent="0.25">
      <c r="A21" s="1864" t="s">
        <v>1415</v>
      </c>
      <c r="B21" s="1777">
        <v>9914.9784672599999</v>
      </c>
      <c r="C21" s="1923">
        <v>3.020388275514967E-2</v>
      </c>
      <c r="D21" s="1777">
        <v>3097.0447414</v>
      </c>
      <c r="E21" s="1777">
        <v>1970.10762075</v>
      </c>
      <c r="F21" s="1777">
        <v>1163.87060331</v>
      </c>
      <c r="G21" s="1777">
        <v>3304.8103453999997</v>
      </c>
      <c r="H21" s="1777">
        <v>181.28527027999999</v>
      </c>
      <c r="I21" s="1777">
        <v>197.85988612000003</v>
      </c>
      <c r="J21" s="1777">
        <v>4536.8493263199998</v>
      </c>
      <c r="K21" s="1891"/>
      <c r="L21" s="2484"/>
    </row>
    <row r="22" spans="1:12" ht="13.5" customHeight="1" x14ac:dyDescent="0.25">
      <c r="A22" s="1864" t="s">
        <v>1414</v>
      </c>
      <c r="B22" s="1777">
        <v>24289.418705224998</v>
      </c>
      <c r="C22" s="1923">
        <v>7.3992571661741058E-2</v>
      </c>
      <c r="D22" s="1777">
        <v>6180.3338546050009</v>
      </c>
      <c r="E22" s="1777">
        <v>4209.73634305</v>
      </c>
      <c r="F22" s="1777">
        <v>6864.9163515300006</v>
      </c>
      <c r="G22" s="1777">
        <v>6375.4281158700005</v>
      </c>
      <c r="H22" s="1777">
        <v>17.704377839999999</v>
      </c>
      <c r="I22" s="1777">
        <v>641.29966233000005</v>
      </c>
      <c r="J22" s="1777">
        <v>5480.2059907325001</v>
      </c>
      <c r="K22" s="1891"/>
      <c r="L22" s="2484"/>
    </row>
    <row r="23" spans="1:12" ht="13.5" customHeight="1" x14ac:dyDescent="0.25">
      <c r="A23" s="1864" t="s">
        <v>1413</v>
      </c>
      <c r="B23" s="1777">
        <v>17243.773984374999</v>
      </c>
      <c r="C23" s="1923">
        <v>5.2529506685282126E-2</v>
      </c>
      <c r="D23" s="1777">
        <v>3606.9624843749998</v>
      </c>
      <c r="E23" s="1777">
        <v>3846.0448124999998</v>
      </c>
      <c r="F23" s="1777">
        <v>1589.8386875000001</v>
      </c>
      <c r="G23" s="1777">
        <v>8200.9279999999999</v>
      </c>
      <c r="H23" s="1777">
        <v>0</v>
      </c>
      <c r="I23" s="1777">
        <v>0</v>
      </c>
      <c r="J23" s="1777">
        <v>2499.2624296875001</v>
      </c>
      <c r="K23" s="1891"/>
      <c r="L23" s="2484"/>
    </row>
    <row r="24" spans="1:12" ht="13.5" customHeight="1" x14ac:dyDescent="0.25">
      <c r="A24" s="1864" t="s">
        <v>3</v>
      </c>
      <c r="B24" s="1777">
        <v>804.80041095999991</v>
      </c>
      <c r="C24" s="1923">
        <v>2.4516540640203365E-3</v>
      </c>
      <c r="D24" s="1777">
        <v>1197.3247984900001</v>
      </c>
      <c r="E24" s="1777">
        <v>-60.660303440000007</v>
      </c>
      <c r="F24" s="1777">
        <v>56.317218109999999</v>
      </c>
      <c r="G24" s="1777">
        <v>-374.21663601</v>
      </c>
      <c r="H24" s="1777">
        <v>0</v>
      </c>
      <c r="I24" s="1777">
        <v>-13.964666189999999</v>
      </c>
      <c r="J24" s="1777">
        <v>111.7</v>
      </c>
      <c r="K24" s="1891"/>
      <c r="L24" s="2484"/>
    </row>
    <row r="25" spans="1:12" ht="13.5" customHeight="1" thickBot="1" x14ac:dyDescent="0.3">
      <c r="A25"/>
      <c r="B25" s="1777"/>
      <c r="C25" s="1923">
        <v>0</v>
      </c>
      <c r="D25" s="1777"/>
      <c r="E25" s="1777"/>
      <c r="F25" s="1777"/>
      <c r="G25" s="1777"/>
      <c r="H25" s="1860"/>
      <c r="I25" s="1860"/>
      <c r="J25" s="1860"/>
      <c r="K25" s="1891"/>
      <c r="L25" s="2484"/>
    </row>
    <row r="26" spans="1:12" ht="13.5" customHeight="1" thickBot="1" x14ac:dyDescent="0.3">
      <c r="A26" s="1835" t="s">
        <v>388</v>
      </c>
      <c r="B26" s="1834">
        <v>131466.01130350001</v>
      </c>
      <c r="C26" s="1918">
        <v>0.40048337016665453</v>
      </c>
      <c r="D26" s="1834">
        <v>35560.974759649995</v>
      </c>
      <c r="E26" s="1834">
        <v>22897.715214640004</v>
      </c>
      <c r="F26" s="1834">
        <v>27965.411279729997</v>
      </c>
      <c r="G26" s="1834">
        <v>39375.345441599995</v>
      </c>
      <c r="H26" s="1834">
        <v>729.96802979999995</v>
      </c>
      <c r="I26" s="1834">
        <v>4936.5965780799997</v>
      </c>
      <c r="J26" s="1834">
        <v>25398.98643189</v>
      </c>
      <c r="K26" s="1891"/>
      <c r="L26" s="2484"/>
    </row>
    <row r="27" spans="1:12" ht="13.5" customHeight="1" x14ac:dyDescent="0.25">
      <c r="A27" s="1861" t="s">
        <v>716</v>
      </c>
      <c r="B27" s="1860">
        <v>139024.55834269</v>
      </c>
      <c r="C27" s="1922">
        <v>0.42350888346704474</v>
      </c>
      <c r="D27" s="1860">
        <v>32972.433957740002</v>
      </c>
      <c r="E27" s="1860">
        <v>29621.495725140001</v>
      </c>
      <c r="F27" s="1860">
        <v>33104.505067749997</v>
      </c>
      <c r="G27" s="1860">
        <v>43235.187611059999</v>
      </c>
      <c r="H27" s="1860">
        <v>0</v>
      </c>
      <c r="I27" s="1860">
        <v>90.935980999999998</v>
      </c>
      <c r="J27" s="1860">
        <v>32972.624152539996</v>
      </c>
      <c r="K27" s="1891"/>
      <c r="L27" s="2484"/>
    </row>
    <row r="28" spans="1:12" ht="13.5" customHeight="1" x14ac:dyDescent="0.25">
      <c r="A28" s="1861" t="s">
        <v>715</v>
      </c>
      <c r="B28" s="1860">
        <v>18012.75445959</v>
      </c>
      <c r="C28" s="1922">
        <v>5.4872042898657457E-2</v>
      </c>
      <c r="D28" s="1860">
        <v>7918.7917283900006</v>
      </c>
      <c r="E28" s="1860">
        <v>5400.3982406900004</v>
      </c>
      <c r="F28" s="1860">
        <v>2490.66103742</v>
      </c>
      <c r="G28" s="1860">
        <v>2181.4775967600008</v>
      </c>
      <c r="H28" s="1860">
        <v>0</v>
      </c>
      <c r="I28" s="1860">
        <v>21.425856330000002</v>
      </c>
      <c r="J28" s="1860">
        <v>40.000000089999958</v>
      </c>
      <c r="K28" s="1891"/>
      <c r="L28" s="2484"/>
    </row>
    <row r="29" spans="1:12" ht="13.5" customHeight="1" thickBot="1" x14ac:dyDescent="0.3">
      <c r="A29" s="1859" t="s">
        <v>714</v>
      </c>
      <c r="B29" s="1858">
        <v>7670.3539629300176</v>
      </c>
      <c r="C29" s="1921">
        <v>2.3366109422409975E-2</v>
      </c>
      <c r="D29" s="1858">
        <v>1124.4286473099946</v>
      </c>
      <c r="E29" s="1858">
        <v>3218.3399699200008</v>
      </c>
      <c r="F29" s="1858">
        <v>590.99335140000312</v>
      </c>
      <c r="G29" s="1858">
        <v>2736.5919942999963</v>
      </c>
      <c r="H29" s="1858">
        <v>0</v>
      </c>
      <c r="I29" s="1858">
        <v>0</v>
      </c>
      <c r="J29" s="1858">
        <v>-8.9999957708641887E-8</v>
      </c>
      <c r="K29" s="1891"/>
      <c r="L29" s="2484"/>
    </row>
    <row r="30" spans="1:12" ht="13.5" customHeight="1" thickBot="1" x14ac:dyDescent="0.3">
      <c r="A30" s="1833" t="s">
        <v>387</v>
      </c>
      <c r="B30" s="1832">
        <v>164707.66676521002</v>
      </c>
      <c r="C30" s="1919">
        <v>0.50174703578811219</v>
      </c>
      <c r="D30" s="1832">
        <v>42015.654333439998</v>
      </c>
      <c r="E30" s="1832">
        <v>38240.233935750002</v>
      </c>
      <c r="F30" s="1832">
        <v>36186.15945657</v>
      </c>
      <c r="G30" s="1832">
        <v>48153.257202119996</v>
      </c>
      <c r="H30" s="1832">
        <v>0</v>
      </c>
      <c r="I30" s="1832">
        <v>112.36183733</v>
      </c>
      <c r="J30" s="1832">
        <v>33012.624152539996</v>
      </c>
      <c r="K30" s="1891"/>
      <c r="L30" s="2484"/>
    </row>
    <row r="31" spans="1:12" ht="13.5" customHeight="1" thickBot="1" x14ac:dyDescent="0.3">
      <c r="A31" s="1835" t="s">
        <v>380</v>
      </c>
      <c r="B31" s="1834">
        <v>3355.5667990100001</v>
      </c>
      <c r="C31" s="1918">
        <v>1.0222023830817179E-2</v>
      </c>
      <c r="D31" s="1834">
        <v>968.86333375999993</v>
      </c>
      <c r="E31" s="1834">
        <v>1062.0726047199998</v>
      </c>
      <c r="F31" s="1834">
        <v>26.2549891</v>
      </c>
      <c r="G31" s="1834">
        <v>1298.3760364300001</v>
      </c>
      <c r="H31" s="1834">
        <v>0</v>
      </c>
      <c r="I31" s="1834">
        <v>-1.65E-4</v>
      </c>
      <c r="J31" s="1834">
        <v>42.884773000000003</v>
      </c>
      <c r="K31" s="1891"/>
      <c r="L31" s="2484"/>
    </row>
    <row r="32" spans="1:12" ht="13.5" customHeight="1" thickBot="1" x14ac:dyDescent="0.3">
      <c r="A32" s="1835" t="s">
        <v>827</v>
      </c>
      <c r="B32" s="1834">
        <v>28739.095584949999</v>
      </c>
      <c r="C32" s="1918">
        <v>8.754757021441617E-2</v>
      </c>
      <c r="D32" s="1834">
        <v>0</v>
      </c>
      <c r="E32" s="1834">
        <v>28739.095584949999</v>
      </c>
      <c r="F32" s="1834">
        <v>0</v>
      </c>
      <c r="G32" s="1834">
        <v>0</v>
      </c>
      <c r="H32" s="1834">
        <v>0</v>
      </c>
      <c r="I32" s="1834">
        <v>0</v>
      </c>
      <c r="J32" s="1834">
        <v>28739.095584949999</v>
      </c>
      <c r="K32" s="1891"/>
      <c r="L32" s="2484"/>
    </row>
    <row r="33" spans="1:18" ht="13.5" customHeight="1" thickBot="1" x14ac:dyDescent="0.3">
      <c r="A33" s="1833" t="s">
        <v>386</v>
      </c>
      <c r="B33" s="1832">
        <v>328268.34045267</v>
      </c>
      <c r="C33" s="1919">
        <v>1</v>
      </c>
      <c r="D33" s="1832">
        <v>78545.492426849989</v>
      </c>
      <c r="E33" s="1832">
        <v>90939.117340060009</v>
      </c>
      <c r="F33" s="1832">
        <v>64177.825725399998</v>
      </c>
      <c r="G33" s="1832">
        <v>88826.978680149987</v>
      </c>
      <c r="H33" s="1832">
        <v>729.96802979999995</v>
      </c>
      <c r="I33" s="1832">
        <v>5048.9582504099999</v>
      </c>
      <c r="J33" s="1832">
        <v>87193.590942380004</v>
      </c>
      <c r="K33" s="1891"/>
      <c r="L33" s="2484"/>
    </row>
    <row r="34" spans="1:18" ht="13.5" customHeight="1" thickBot="1" x14ac:dyDescent="0.3">
      <c r="A34" s="1835" t="s">
        <v>385</v>
      </c>
      <c r="B34" s="1834">
        <v>299529.24486772</v>
      </c>
      <c r="C34" s="1918">
        <v>0.91245242978558383</v>
      </c>
      <c r="D34" s="1834">
        <v>78545.492426849989</v>
      </c>
      <c r="E34" s="1834">
        <v>62200.021755110007</v>
      </c>
      <c r="F34" s="1834">
        <v>64177.825725399998</v>
      </c>
      <c r="G34" s="1834">
        <v>88826.978680149987</v>
      </c>
      <c r="H34" s="1834">
        <v>729.96802979999995</v>
      </c>
      <c r="I34" s="1834">
        <v>5048.9582504099999</v>
      </c>
      <c r="J34" s="1834">
        <v>58454.495357430002</v>
      </c>
      <c r="K34" s="1891"/>
      <c r="L34" s="2484"/>
    </row>
    <row r="35" spans="1:18" ht="13.5" customHeight="1" thickBot="1" x14ac:dyDescent="0.3">
      <c r="A35" s="1835" t="s">
        <v>835</v>
      </c>
      <c r="B35" s="1834">
        <v>87193.590942380004</v>
      </c>
      <c r="C35" s="1918">
        <v>0.26561681465274184</v>
      </c>
      <c r="D35" s="1834">
        <v>54010.497438849998</v>
      </c>
      <c r="E35" s="1834">
        <v>28739.095584949999</v>
      </c>
      <c r="F35" s="1834">
        <v>130.67734177</v>
      </c>
      <c r="G35" s="1834">
        <v>4313.3205768099997</v>
      </c>
      <c r="H35" s="1834">
        <v>0</v>
      </c>
      <c r="I35" s="1834">
        <v>0</v>
      </c>
      <c r="J35" s="2485"/>
      <c r="K35" s="1891"/>
      <c r="L35" s="2484"/>
    </row>
    <row r="36" spans="1:18" ht="13.5" customHeight="1" x14ac:dyDescent="0.25">
      <c r="A36" s="1917"/>
      <c r="B36" s="2486"/>
      <c r="C36" s="332"/>
      <c r="D36" s="2487"/>
      <c r="E36" s="2487"/>
      <c r="F36" s="2487"/>
      <c r="G36" s="2487"/>
      <c r="H36" s="2487"/>
      <c r="I36" s="2487"/>
      <c r="J36" s="2486"/>
      <c r="K36" s="2488"/>
      <c r="L36" s="2484"/>
    </row>
    <row r="37" spans="1:18" ht="13.5" customHeight="1" x14ac:dyDescent="0.25">
      <c r="A37" s="1915"/>
      <c r="B37" s="2489"/>
      <c r="C37" s="2489"/>
      <c r="D37" s="2489"/>
      <c r="E37" s="2489"/>
      <c r="F37" s="2489"/>
      <c r="G37" s="2489"/>
      <c r="H37" s="2489"/>
      <c r="I37" s="2489"/>
      <c r="J37" s="2489"/>
      <c r="K37" s="2484"/>
      <c r="L37" s="2484"/>
    </row>
    <row r="38" spans="1:18" ht="13.5" customHeight="1" x14ac:dyDescent="0.25">
      <c r="B38" s="2490"/>
      <c r="C38" s="2492"/>
      <c r="D38" s="2490"/>
      <c r="E38" s="2490"/>
      <c r="F38" s="2490"/>
      <c r="G38" s="2490"/>
      <c r="H38" s="2490"/>
      <c r="I38" s="2490"/>
      <c r="J38" s="2493"/>
      <c r="K38" s="332"/>
      <c r="L38" s="2484"/>
    </row>
    <row r="39" spans="1:18" ht="13.5" customHeight="1" x14ac:dyDescent="0.25">
      <c r="A39" s="1914" t="s">
        <v>1265</v>
      </c>
      <c r="B39" s="1791"/>
      <c r="C39" s="1791"/>
      <c r="D39" s="1791"/>
      <c r="E39" s="1791"/>
      <c r="F39" s="1791"/>
      <c r="G39" s="1791"/>
      <c r="H39" s="1791"/>
      <c r="I39" s="1791"/>
      <c r="J39" s="2491"/>
      <c r="K39" s="332"/>
      <c r="L39" s="2484"/>
    </row>
    <row r="40" spans="1:18" ht="14.25" customHeight="1" x14ac:dyDescent="0.25">
      <c r="A40" s="1913"/>
      <c r="B40" s="1791"/>
      <c r="C40" s="1791"/>
      <c r="D40" s="1791"/>
      <c r="E40" s="1791"/>
      <c r="F40" s="1791"/>
      <c r="G40" s="1791"/>
      <c r="H40" s="1809"/>
      <c r="I40" s="2494"/>
      <c r="J40" s="332"/>
      <c r="K40" s="332"/>
      <c r="L40" s="2484"/>
    </row>
    <row r="41" spans="1:18" ht="42" customHeight="1" thickBot="1" x14ac:dyDescent="0.3">
      <c r="A41" s="1911" t="s">
        <v>173</v>
      </c>
      <c r="B41" s="2495" t="s">
        <v>836</v>
      </c>
      <c r="C41" s="2496" t="s">
        <v>351</v>
      </c>
      <c r="D41" s="2497" t="s">
        <v>348</v>
      </c>
      <c r="E41" s="2497" t="s">
        <v>347</v>
      </c>
      <c r="F41" s="2497" t="s">
        <v>346</v>
      </c>
      <c r="G41" s="2497" t="s">
        <v>345</v>
      </c>
      <c r="H41" s="2498" t="s">
        <v>344</v>
      </c>
      <c r="I41" s="2499" t="s">
        <v>411</v>
      </c>
      <c r="J41" s="2481" t="s">
        <v>835</v>
      </c>
      <c r="K41" s="332"/>
      <c r="L41" s="2484"/>
    </row>
    <row r="42" spans="1:18" ht="13.5" customHeight="1" x14ac:dyDescent="0.25">
      <c r="A42" s="1861" t="s">
        <v>410</v>
      </c>
      <c r="B42" s="1777">
        <v>1937.6847783999999</v>
      </c>
      <c r="C42" s="1923">
        <v>5.9845077223802312E-3</v>
      </c>
      <c r="D42" s="1777">
        <v>441.65693500999998</v>
      </c>
      <c r="E42" s="1777">
        <v>56.320755439999999</v>
      </c>
      <c r="F42" s="1777">
        <v>586.05744628000002</v>
      </c>
      <c r="G42" s="1777">
        <v>462.22891142000003</v>
      </c>
      <c r="H42" s="1777">
        <v>11.09345437</v>
      </c>
      <c r="I42" s="1777">
        <v>380.32727587999995</v>
      </c>
      <c r="J42" s="1777">
        <v>102.18825997</v>
      </c>
      <c r="K42" s="2484"/>
      <c r="L42" s="2484"/>
      <c r="M42" s="684"/>
      <c r="N42" s="684"/>
      <c r="O42" s="684"/>
      <c r="P42" s="684"/>
      <c r="Q42" s="684"/>
      <c r="R42" s="684"/>
    </row>
    <row r="43" spans="1:18" ht="13.5" customHeight="1" x14ac:dyDescent="0.25">
      <c r="A43" s="1861" t="s">
        <v>409</v>
      </c>
      <c r="B43" s="1777">
        <v>680.0989469299999</v>
      </c>
      <c r="C43" s="1923">
        <v>2.1004744658447523E-3</v>
      </c>
      <c r="D43" s="1777">
        <v>26.224818110000001</v>
      </c>
      <c r="E43" s="1777">
        <v>222.45657686999999</v>
      </c>
      <c r="F43" s="1777">
        <v>147.66875859999999</v>
      </c>
      <c r="G43" s="1777">
        <v>251.59165593</v>
      </c>
      <c r="H43" s="1777">
        <v>32.157137419999998</v>
      </c>
      <c r="I43" s="1777">
        <v>0</v>
      </c>
      <c r="J43" s="1777">
        <v>5.5495822399999994</v>
      </c>
      <c r="K43" s="2484"/>
      <c r="L43" s="2484"/>
      <c r="M43" s="684"/>
      <c r="N43" s="684"/>
      <c r="O43" s="684"/>
      <c r="P43" s="684"/>
      <c r="Q43" s="684"/>
      <c r="R43" s="684"/>
    </row>
    <row r="44" spans="1:18" ht="13.5" customHeight="1" x14ac:dyDescent="0.25">
      <c r="A44" s="1861" t="s">
        <v>408</v>
      </c>
      <c r="B44" s="1777">
        <v>1455.3117498999998</v>
      </c>
      <c r="C44" s="1923">
        <v>4.4947065192609747E-3</v>
      </c>
      <c r="D44" s="1777">
        <v>259.58393490999998</v>
      </c>
      <c r="E44" s="1777">
        <v>627.83429490000003</v>
      </c>
      <c r="F44" s="1777">
        <v>71.589271109999999</v>
      </c>
      <c r="G44" s="1777">
        <v>395.75864425000003</v>
      </c>
      <c r="H44" s="1777">
        <v>0</v>
      </c>
      <c r="I44" s="1777">
        <v>100.54560473000001</v>
      </c>
      <c r="J44" s="1777">
        <v>184.8335008</v>
      </c>
      <c r="K44" s="2484"/>
      <c r="L44" s="2484"/>
      <c r="M44" s="684"/>
      <c r="N44" s="684"/>
      <c r="O44" s="684"/>
      <c r="P44" s="684"/>
      <c r="Q44" s="684"/>
      <c r="R44" s="684"/>
    </row>
    <row r="45" spans="1:18" ht="13.5" customHeight="1" x14ac:dyDescent="0.25">
      <c r="A45" s="1861" t="s">
        <v>407</v>
      </c>
      <c r="B45" s="1777">
        <v>3964.5401916799997</v>
      </c>
      <c r="C45" s="1923">
        <v>1.2244417491056946E-2</v>
      </c>
      <c r="D45" s="1777">
        <v>410.87487134000003</v>
      </c>
      <c r="E45" s="1777">
        <v>1165.21252594</v>
      </c>
      <c r="F45" s="1777">
        <v>360.90038147999996</v>
      </c>
      <c r="G45" s="1777">
        <v>1464.9670775699999</v>
      </c>
      <c r="H45" s="1777">
        <v>487.24594499</v>
      </c>
      <c r="I45" s="1777">
        <v>75.33939036000001</v>
      </c>
      <c r="J45" s="1777">
        <v>118.57253593</v>
      </c>
      <c r="K45" s="2484"/>
      <c r="L45" s="2484"/>
      <c r="M45" s="684"/>
      <c r="N45" s="684"/>
      <c r="O45" s="684"/>
      <c r="P45" s="684"/>
      <c r="Q45" s="684"/>
      <c r="R45" s="684"/>
    </row>
    <row r="46" spans="1:18" ht="13.5" customHeight="1" x14ac:dyDescent="0.25">
      <c r="A46" s="1861" t="s">
        <v>406</v>
      </c>
      <c r="B46" s="1777">
        <v>1458.3260317999998</v>
      </c>
      <c r="C46" s="1923">
        <v>4.5040160795718504E-3</v>
      </c>
      <c r="D46" s="1777">
        <v>396.40935852000001</v>
      </c>
      <c r="E46" s="1777">
        <v>581.44068460999995</v>
      </c>
      <c r="F46" s="1777">
        <v>71.969180980000004</v>
      </c>
      <c r="G46" s="1777">
        <v>348.70016010000001</v>
      </c>
      <c r="H46" s="1777">
        <v>-1.0149999999999999E-5</v>
      </c>
      <c r="I46" s="1777">
        <v>59.806657740000006</v>
      </c>
      <c r="J46" s="1777">
        <v>53.725807400000001</v>
      </c>
      <c r="K46" s="2484"/>
      <c r="L46" s="2484"/>
      <c r="M46" s="684"/>
      <c r="N46" s="684"/>
      <c r="O46" s="684"/>
      <c r="P46" s="684"/>
      <c r="Q46" s="684"/>
      <c r="R46" s="684"/>
    </row>
    <row r="47" spans="1:18" ht="13.5" customHeight="1" x14ac:dyDescent="0.25">
      <c r="A47" s="1861" t="s">
        <v>405</v>
      </c>
      <c r="B47" s="1777">
        <v>13373.03077915</v>
      </c>
      <c r="C47" s="1923">
        <v>4.130238667381983E-2</v>
      </c>
      <c r="D47" s="1777">
        <v>4010.8658276399997</v>
      </c>
      <c r="E47" s="1777">
        <v>1581.94318423</v>
      </c>
      <c r="F47" s="1777">
        <v>4141.6673099700001</v>
      </c>
      <c r="G47" s="1777">
        <v>3302.3438926400004</v>
      </c>
      <c r="H47" s="1777">
        <v>0.28875659000000004</v>
      </c>
      <c r="I47" s="1777">
        <v>335.92180808000001</v>
      </c>
      <c r="J47" s="1777">
        <v>1718.7544062500001</v>
      </c>
      <c r="K47" s="2484"/>
      <c r="L47" s="2484"/>
      <c r="M47" s="684"/>
      <c r="N47" s="684"/>
      <c r="O47" s="684"/>
      <c r="P47" s="684"/>
      <c r="Q47" s="684"/>
      <c r="R47" s="684"/>
    </row>
    <row r="48" spans="1:18" ht="13.5" customHeight="1" x14ac:dyDescent="0.25">
      <c r="A48" s="1861" t="s">
        <v>404</v>
      </c>
      <c r="B48" s="1777">
        <v>5115.7761838199995</v>
      </c>
      <c r="C48" s="1923">
        <v>1.5799991009538529E-2</v>
      </c>
      <c r="D48" s="1777">
        <v>1011.1216210399999</v>
      </c>
      <c r="E48" s="1777">
        <v>809.57935487000009</v>
      </c>
      <c r="F48" s="1777">
        <v>2338.1344181099998</v>
      </c>
      <c r="G48" s="1777">
        <v>898.51891023999997</v>
      </c>
      <c r="H48" s="1777">
        <v>-6.7000000000000004E-7</v>
      </c>
      <c r="I48" s="1777">
        <v>58.421880229999999</v>
      </c>
      <c r="J48" s="1777">
        <v>598.09531578999997</v>
      </c>
      <c r="K48" s="2484"/>
      <c r="L48" s="2484"/>
      <c r="M48" s="684"/>
      <c r="N48" s="684"/>
      <c r="O48" s="684"/>
      <c r="P48" s="684"/>
      <c r="Q48" s="684"/>
      <c r="R48" s="684"/>
    </row>
    <row r="49" spans="1:18" ht="13.5" customHeight="1" x14ac:dyDescent="0.25">
      <c r="A49" s="1861" t="s">
        <v>403</v>
      </c>
      <c r="B49" s="1777">
        <v>7402.8586762000004</v>
      </c>
      <c r="C49" s="1923">
        <v>2.2863607852661241E-2</v>
      </c>
      <c r="D49" s="1777">
        <v>174.04198169</v>
      </c>
      <c r="E49" s="1777">
        <v>176.47369682999999</v>
      </c>
      <c r="F49" s="1777">
        <v>4563.1013099199999</v>
      </c>
      <c r="G49" s="1777">
        <v>113.48695069</v>
      </c>
      <c r="H49" s="1777">
        <v>0</v>
      </c>
      <c r="I49" s="1777">
        <v>2375.7547370700004</v>
      </c>
      <c r="J49" s="1777">
        <v>2.9397558500000001</v>
      </c>
      <c r="K49" s="2484"/>
      <c r="L49" s="2484"/>
      <c r="M49" s="684"/>
      <c r="N49" s="684"/>
      <c r="O49" s="684"/>
      <c r="P49" s="684"/>
      <c r="Q49" s="684"/>
      <c r="R49" s="684"/>
    </row>
    <row r="50" spans="1:18" ht="13.5" customHeight="1" x14ac:dyDescent="0.25">
      <c r="A50" s="1861" t="s">
        <v>402</v>
      </c>
      <c r="B50" s="1777">
        <v>2961.5488460699999</v>
      </c>
      <c r="C50" s="1923">
        <v>9.1466951369390901E-3</v>
      </c>
      <c r="D50" s="1777">
        <v>552.24370778999992</v>
      </c>
      <c r="E50" s="1777">
        <v>1027.7647508300001</v>
      </c>
      <c r="F50" s="1777">
        <v>473.19492575999999</v>
      </c>
      <c r="G50" s="1777">
        <v>794.41501506000009</v>
      </c>
      <c r="H50" s="1777">
        <v>8.0159027399999996</v>
      </c>
      <c r="I50" s="1777">
        <v>105.91454389</v>
      </c>
      <c r="J50" s="1777">
        <v>274.51930274</v>
      </c>
      <c r="K50" s="2484"/>
      <c r="L50" s="2484"/>
      <c r="M50" s="684"/>
      <c r="N50" s="684"/>
      <c r="O50" s="684"/>
      <c r="P50" s="684"/>
      <c r="Q50" s="684"/>
      <c r="R50" s="684"/>
    </row>
    <row r="51" spans="1:18" ht="13.5" customHeight="1" x14ac:dyDescent="0.25">
      <c r="A51" s="1861" t="s">
        <v>401</v>
      </c>
      <c r="B51" s="1777">
        <v>1669.31482439</v>
      </c>
      <c r="C51" s="1923">
        <v>5.1556515120559478E-3</v>
      </c>
      <c r="D51" s="1777">
        <v>273.15829368999999</v>
      </c>
      <c r="E51" s="1777">
        <v>439.42558432000004</v>
      </c>
      <c r="F51" s="1777">
        <v>208.90064206000002</v>
      </c>
      <c r="G51" s="1777">
        <v>689.97197949999997</v>
      </c>
      <c r="H51" s="1777">
        <v>7.2652465800000003</v>
      </c>
      <c r="I51" s="1777">
        <v>50.593078240000004</v>
      </c>
      <c r="J51" s="1777">
        <v>87.995660260000008</v>
      </c>
      <c r="K51" s="2484"/>
      <c r="L51" s="2484"/>
      <c r="M51" s="684"/>
      <c r="N51" s="684"/>
      <c r="O51" s="684"/>
      <c r="P51" s="684"/>
      <c r="Q51" s="684"/>
      <c r="R51" s="684"/>
    </row>
    <row r="52" spans="1:18" ht="13.5" customHeight="1" x14ac:dyDescent="0.25">
      <c r="A52" s="1861" t="s">
        <v>400</v>
      </c>
      <c r="B52" s="1777">
        <v>2275.2822439199999</v>
      </c>
      <c r="C52" s="1923">
        <v>7.0271719688985409E-3</v>
      </c>
      <c r="D52" s="1777">
        <v>959.44400879</v>
      </c>
      <c r="E52" s="1777">
        <v>568.59924999999998</v>
      </c>
      <c r="F52" s="1777">
        <v>175.65791584999999</v>
      </c>
      <c r="G52" s="1777">
        <v>571.58106928000007</v>
      </c>
      <c r="H52" s="1777">
        <v>0</v>
      </c>
      <c r="I52" s="1777">
        <v>0</v>
      </c>
      <c r="J52" s="1777">
        <v>756.35764293</v>
      </c>
      <c r="K52" s="2484"/>
      <c r="L52" s="2484"/>
      <c r="M52" s="684"/>
      <c r="N52" s="684"/>
      <c r="O52" s="684"/>
      <c r="P52" s="684"/>
      <c r="Q52" s="684"/>
      <c r="R52" s="684"/>
    </row>
    <row r="53" spans="1:18" ht="13.5" customHeight="1" x14ac:dyDescent="0.25">
      <c r="A53" s="1861" t="s">
        <v>399</v>
      </c>
      <c r="B53" s="1777">
        <v>8520.1506117999998</v>
      </c>
      <c r="C53" s="1923">
        <v>2.631434570810981E-2</v>
      </c>
      <c r="D53" s="1777">
        <v>2880.1613610200002</v>
      </c>
      <c r="E53" s="1777">
        <v>1853.0125855799999</v>
      </c>
      <c r="F53" s="1777">
        <v>915.74819232000004</v>
      </c>
      <c r="G53" s="1777">
        <v>2776.6616313200002</v>
      </c>
      <c r="H53" s="1777">
        <v>9.7585292599999995</v>
      </c>
      <c r="I53" s="1777">
        <v>84.808312299999997</v>
      </c>
      <c r="J53" s="1777">
        <v>645.31727044000002</v>
      </c>
      <c r="K53" s="2484"/>
      <c r="L53" s="2484"/>
      <c r="M53" s="684"/>
      <c r="N53" s="684"/>
      <c r="O53" s="684"/>
      <c r="P53" s="684"/>
      <c r="Q53" s="684"/>
      <c r="R53" s="684"/>
    </row>
    <row r="54" spans="1:18" ht="13.5" customHeight="1" x14ac:dyDescent="0.25">
      <c r="A54" s="1861" t="s">
        <v>398</v>
      </c>
      <c r="B54" s="1777">
        <v>9700.3349317600005</v>
      </c>
      <c r="C54" s="1923">
        <v>2.9959325663241963E-2</v>
      </c>
      <c r="D54" s="1777">
        <v>6637.2145851700006</v>
      </c>
      <c r="E54" s="1777">
        <v>843.45386974999997</v>
      </c>
      <c r="F54" s="1777">
        <v>1538.5880160099998</v>
      </c>
      <c r="G54" s="1777">
        <v>623.73247167999989</v>
      </c>
      <c r="H54" s="1777">
        <v>1.6253170299999999</v>
      </c>
      <c r="I54" s="1777">
        <v>55.720672119999996</v>
      </c>
      <c r="J54" s="1777">
        <v>5003.3110505600007</v>
      </c>
      <c r="K54" s="2484"/>
      <c r="L54" s="2484"/>
      <c r="M54" s="684"/>
      <c r="N54" s="684"/>
      <c r="O54" s="684"/>
      <c r="P54" s="684"/>
      <c r="Q54" s="684"/>
      <c r="R54" s="684"/>
    </row>
    <row r="55" spans="1:18" ht="13.5" customHeight="1" x14ac:dyDescent="0.25">
      <c r="A55" s="1861" t="s">
        <v>397</v>
      </c>
      <c r="B55" s="1777">
        <v>1403.4783355499999</v>
      </c>
      <c r="C55" s="1923">
        <v>4.3346198674418654E-3</v>
      </c>
      <c r="D55" s="1777">
        <v>729.64713871999993</v>
      </c>
      <c r="E55" s="1777">
        <v>333.27158539999999</v>
      </c>
      <c r="F55" s="1777">
        <v>102.10228122000001</v>
      </c>
      <c r="G55" s="1777">
        <v>214.72967864999998</v>
      </c>
      <c r="H55" s="1777">
        <v>2.1886699199999997</v>
      </c>
      <c r="I55" s="1777">
        <v>21.538981639999999</v>
      </c>
      <c r="J55" s="1777">
        <v>449.88402387999997</v>
      </c>
      <c r="K55" s="2484"/>
      <c r="L55" s="2484"/>
      <c r="M55" s="684"/>
      <c r="N55" s="684"/>
      <c r="O55" s="684"/>
      <c r="P55" s="684"/>
      <c r="Q55" s="684"/>
      <c r="R55" s="684"/>
    </row>
    <row r="56" spans="1:18" ht="13.5" customHeight="1" x14ac:dyDescent="0.25">
      <c r="A56" s="1861" t="s">
        <v>396</v>
      </c>
      <c r="B56" s="1777">
        <v>0</v>
      </c>
      <c r="C56" s="1923">
        <v>0</v>
      </c>
      <c r="D56" s="1777">
        <v>0</v>
      </c>
      <c r="E56" s="1777">
        <v>0</v>
      </c>
      <c r="F56" s="1777">
        <v>0</v>
      </c>
      <c r="G56" s="1777">
        <v>0</v>
      </c>
      <c r="H56" s="1777">
        <v>0</v>
      </c>
      <c r="I56" s="1777">
        <v>0</v>
      </c>
      <c r="J56" s="1777">
        <v>0</v>
      </c>
      <c r="K56" s="2484"/>
      <c r="L56" s="2484"/>
      <c r="M56" s="684"/>
      <c r="N56" s="684"/>
      <c r="O56" s="684"/>
      <c r="P56" s="684"/>
      <c r="Q56" s="684"/>
      <c r="R56" s="684"/>
    </row>
    <row r="57" spans="1:18" ht="13.5" customHeight="1" x14ac:dyDescent="0.25">
      <c r="A57" s="1910" t="s">
        <v>395</v>
      </c>
      <c r="B57" s="1908">
        <v>14877.994286040001</v>
      </c>
      <c r="C57" s="2500">
        <v>4.5950441831852568E-2</v>
      </c>
      <c r="D57" s="1908">
        <v>3072.5084618599994</v>
      </c>
      <c r="E57" s="1908">
        <v>1871.9931398399999</v>
      </c>
      <c r="F57" s="1908">
        <v>1742.84978987</v>
      </c>
      <c r="G57" s="1908">
        <v>8064.1934675599996</v>
      </c>
      <c r="H57" s="1908">
        <v>0</v>
      </c>
      <c r="I57" s="1908">
        <v>126.44942691000003</v>
      </c>
      <c r="J57" s="1777">
        <v>2442.9227443099999</v>
      </c>
      <c r="K57" s="2484"/>
      <c r="L57" s="2484"/>
      <c r="M57" s="684"/>
      <c r="N57" s="684"/>
      <c r="O57" s="684"/>
      <c r="P57" s="684"/>
      <c r="Q57" s="684"/>
      <c r="R57" s="684"/>
    </row>
    <row r="58" spans="1:18" ht="13.5" customHeight="1" x14ac:dyDescent="0.25">
      <c r="A58" s="1910" t="s">
        <v>394</v>
      </c>
      <c r="B58" s="1908">
        <v>42249.330457119999</v>
      </c>
      <c r="C58" s="2500">
        <v>0.13048636558667046</v>
      </c>
      <c r="D58" s="1908">
        <v>9882.0393810599999</v>
      </c>
      <c r="E58" s="1908">
        <v>7923.4155717000003</v>
      </c>
      <c r="F58" s="1908">
        <v>8778.0993825999994</v>
      </c>
      <c r="G58" s="1908">
        <v>14979.623756569999</v>
      </c>
      <c r="H58" s="1908">
        <v>17.35230129</v>
      </c>
      <c r="I58" s="1908">
        <v>668.80006390000005</v>
      </c>
      <c r="J58" s="1777">
        <v>7884.46978141</v>
      </c>
      <c r="K58" s="2484"/>
      <c r="L58" s="2484"/>
      <c r="M58" s="684"/>
      <c r="N58" s="684"/>
      <c r="O58" s="684"/>
      <c r="P58" s="684"/>
      <c r="Q58" s="684"/>
      <c r="R58" s="684"/>
    </row>
    <row r="59" spans="1:18" ht="13.5" customHeight="1" x14ac:dyDescent="0.25">
      <c r="A59" s="1910" t="s">
        <v>829</v>
      </c>
      <c r="B59" s="1908">
        <v>25054.874941495</v>
      </c>
      <c r="C59" s="2500">
        <v>7.7381571162703916E-2</v>
      </c>
      <c r="D59" s="1908">
        <v>6420.9010529349998</v>
      </c>
      <c r="E59" s="1908">
        <v>4157.4934467000003</v>
      </c>
      <c r="F59" s="1908">
        <v>7083.9134451</v>
      </c>
      <c r="G59" s="1908">
        <v>6706.41463157</v>
      </c>
      <c r="H59" s="1908">
        <v>17.35230129</v>
      </c>
      <c r="I59" s="1908">
        <v>668.80006390000005</v>
      </c>
      <c r="J59" s="1777">
        <v>5444.7490939099998</v>
      </c>
      <c r="K59" s="2484"/>
      <c r="L59" s="2484"/>
      <c r="M59" s="684"/>
      <c r="N59" s="684"/>
      <c r="O59" s="684"/>
      <c r="P59" s="684"/>
      <c r="Q59" s="684"/>
      <c r="R59" s="684"/>
    </row>
    <row r="60" spans="1:18" ht="13.5" customHeight="1" x14ac:dyDescent="0.25">
      <c r="A60" s="1910" t="s">
        <v>828</v>
      </c>
      <c r="B60" s="1908">
        <v>17194.455515624999</v>
      </c>
      <c r="C60" s="2500">
        <v>5.3104794423966546E-2</v>
      </c>
      <c r="D60" s="1908">
        <v>3461.138328125</v>
      </c>
      <c r="E60" s="1908">
        <v>3765.9221250000001</v>
      </c>
      <c r="F60" s="1908">
        <v>1694.1859374999999</v>
      </c>
      <c r="G60" s="1908">
        <v>8273.2091249999994</v>
      </c>
      <c r="H60" s="1908">
        <v>0</v>
      </c>
      <c r="I60" s="1908">
        <v>0</v>
      </c>
      <c r="J60" s="1777">
        <v>2439.7206875000002</v>
      </c>
      <c r="K60" s="2484"/>
      <c r="L60" s="2484"/>
      <c r="M60" s="684"/>
      <c r="N60" s="684"/>
      <c r="O60" s="684"/>
      <c r="P60" s="684"/>
      <c r="Q60" s="684"/>
      <c r="R60" s="684"/>
    </row>
    <row r="61" spans="1:18" ht="13.5" customHeight="1" x14ac:dyDescent="0.25">
      <c r="A61" s="1910" t="s">
        <v>393</v>
      </c>
      <c r="B61" s="1908">
        <v>1941.98511383</v>
      </c>
      <c r="C61" s="2500">
        <v>5.9977892379685979E-3</v>
      </c>
      <c r="D61" s="1908">
        <v>556.76231551000001</v>
      </c>
      <c r="E61" s="1908">
        <v>458.81585687</v>
      </c>
      <c r="F61" s="1908">
        <v>286.04220336999998</v>
      </c>
      <c r="G61" s="1908">
        <v>516.11985302999994</v>
      </c>
      <c r="H61" s="1908">
        <v>0</v>
      </c>
      <c r="I61" s="1908">
        <v>124.24488504999999</v>
      </c>
      <c r="J61" s="1777">
        <v>305.45589699999999</v>
      </c>
      <c r="K61" s="2484"/>
      <c r="L61" s="2484"/>
      <c r="M61" s="684"/>
      <c r="N61" s="684"/>
      <c r="O61" s="684"/>
      <c r="P61" s="684"/>
      <c r="Q61" s="684"/>
      <c r="R61" s="684"/>
    </row>
    <row r="62" spans="1:18" ht="13.5" customHeight="1" x14ac:dyDescent="0.25">
      <c r="A62" s="1910" t="s">
        <v>392</v>
      </c>
      <c r="B62" s="1909">
        <v>25.83004042</v>
      </c>
      <c r="C62" s="2501">
        <v>7.9775657055284585E-5</v>
      </c>
      <c r="D62" s="1909">
        <v>13.62439852</v>
      </c>
      <c r="E62" s="1909">
        <v>6.8343330199999999</v>
      </c>
      <c r="F62" s="1909">
        <v>2.8603116100000001</v>
      </c>
      <c r="G62" s="1909">
        <v>2.5109972699999998</v>
      </c>
      <c r="H62" s="1909">
        <v>0</v>
      </c>
      <c r="I62" s="1909">
        <v>0</v>
      </c>
      <c r="J62" s="1777">
        <v>2.0096630800000002</v>
      </c>
      <c r="K62" s="2484"/>
      <c r="L62" s="2484"/>
      <c r="M62" s="684"/>
      <c r="N62" s="684"/>
      <c r="O62" s="684"/>
      <c r="P62" s="684"/>
      <c r="Q62" s="684"/>
      <c r="R62" s="684"/>
    </row>
    <row r="63" spans="1:18" ht="13.5" customHeight="1" x14ac:dyDescent="0.25">
      <c r="A63" s="1861" t="s">
        <v>391</v>
      </c>
      <c r="B63" s="1860">
        <v>925.01754663000008</v>
      </c>
      <c r="C63" s="1922">
        <v>2.8569015522305406E-3</v>
      </c>
      <c r="D63" s="1860">
        <v>115.92268811</v>
      </c>
      <c r="E63" s="1860">
        <v>203.89105760000001</v>
      </c>
      <c r="F63" s="1860">
        <v>311.40795789999999</v>
      </c>
      <c r="G63" s="1860">
        <v>290.42982312999999</v>
      </c>
      <c r="H63" s="1860">
        <v>-9.5000000000000001E-7</v>
      </c>
      <c r="I63" s="1860">
        <v>3.36602084</v>
      </c>
      <c r="J63" s="1777">
        <v>97.336862169999989</v>
      </c>
      <c r="K63" s="2484"/>
      <c r="L63" s="2484"/>
      <c r="M63" s="684"/>
      <c r="N63" s="684"/>
      <c r="O63" s="684"/>
      <c r="P63" s="684"/>
      <c r="Q63" s="684"/>
      <c r="R63" s="684"/>
    </row>
    <row r="64" spans="1:18" ht="13.5" customHeight="1" x14ac:dyDescent="0.25">
      <c r="A64" s="1861" t="s">
        <v>390</v>
      </c>
      <c r="B64" s="1860">
        <v>4612.8916806899997</v>
      </c>
      <c r="C64" s="1922">
        <v>1.4246840452752986E-2</v>
      </c>
      <c r="D64" s="1860">
        <v>900.32174287999999</v>
      </c>
      <c r="E64" s="1860">
        <v>1867.91036452</v>
      </c>
      <c r="F64" s="1860">
        <v>771.52348644000006</v>
      </c>
      <c r="G64" s="1860">
        <v>770.18103585000006</v>
      </c>
      <c r="H64" s="1860">
        <v>177.10065976999999</v>
      </c>
      <c r="I64" s="1860">
        <v>125.85439122999999</v>
      </c>
      <c r="J64" s="1777">
        <v>718.75040179999996</v>
      </c>
      <c r="K64" s="2484"/>
      <c r="L64" s="2484"/>
      <c r="M64" s="684"/>
      <c r="N64" s="684"/>
      <c r="O64" s="684"/>
      <c r="P64" s="684"/>
      <c r="Q64" s="684"/>
      <c r="R64" s="684"/>
    </row>
    <row r="65" spans="1:18" ht="13.5" customHeight="1" thickBot="1" x14ac:dyDescent="0.3">
      <c r="A65" s="1859" t="s">
        <v>389</v>
      </c>
      <c r="B65" s="1907">
        <v>5741.2885980199999</v>
      </c>
      <c r="C65" s="2502">
        <v>1.7731875862510134E-2</v>
      </c>
      <c r="D65" s="1907">
        <v>2470.3718705699998</v>
      </c>
      <c r="E65" s="1907">
        <v>-0.27216274999999968</v>
      </c>
      <c r="F65" s="1907">
        <v>21.302109090000002</v>
      </c>
      <c r="G65" s="1907">
        <v>3144.0978585100002</v>
      </c>
      <c r="H65" s="1907">
        <v>0</v>
      </c>
      <c r="I65" s="1907">
        <v>105.78892259999998</v>
      </c>
      <c r="J65" s="1777">
        <v>4278.6304998200003</v>
      </c>
      <c r="K65" s="2484"/>
      <c r="L65" s="2484"/>
      <c r="M65" s="684"/>
      <c r="N65" s="684"/>
      <c r="O65" s="684"/>
      <c r="P65" s="684"/>
      <c r="Q65" s="684"/>
      <c r="R65" s="684"/>
    </row>
    <row r="66" spans="1:18" ht="13.5" customHeight="1" thickBot="1" x14ac:dyDescent="0.3">
      <c r="A66" s="1835" t="s">
        <v>388</v>
      </c>
      <c r="B66" s="1834">
        <v>132292.07485412003</v>
      </c>
      <c r="C66" s="1918">
        <v>0.40858190785186227</v>
      </c>
      <c r="D66" s="1834">
        <v>35774.199301949993</v>
      </c>
      <c r="E66" s="1834">
        <v>22619.376860369997</v>
      </c>
      <c r="F66" s="1834">
        <v>27609.365290549998</v>
      </c>
      <c r="G66" s="1834">
        <v>40675.84484025</v>
      </c>
      <c r="H66" s="1834">
        <v>754.09190819000037</v>
      </c>
      <c r="I66" s="1834">
        <v>4859.1966528100002</v>
      </c>
      <c r="J66" s="2485">
        <v>25731.619964630001</v>
      </c>
      <c r="K66" s="2484"/>
      <c r="L66" s="2484"/>
      <c r="M66" s="684"/>
      <c r="N66" s="684"/>
      <c r="O66" s="684"/>
      <c r="P66" s="684"/>
      <c r="Q66" s="684"/>
      <c r="R66" s="684"/>
    </row>
    <row r="67" spans="1:18" ht="13.5" customHeight="1" x14ac:dyDescent="0.25">
      <c r="A67" s="1861" t="s">
        <v>716</v>
      </c>
      <c r="B67" s="1860">
        <v>138622.79978706001</v>
      </c>
      <c r="C67" s="1922">
        <v>0.42813424818697504</v>
      </c>
      <c r="D67" s="1860">
        <v>32648.918493789999</v>
      </c>
      <c r="E67" s="1860">
        <v>29407.435922649998</v>
      </c>
      <c r="F67" s="1860">
        <v>33341.067372079997</v>
      </c>
      <c r="G67" s="1860">
        <v>43110.632774539998</v>
      </c>
      <c r="H67" s="1860">
        <v>0</v>
      </c>
      <c r="I67" s="1860">
        <v>114.74522400000001</v>
      </c>
      <c r="J67" s="1777">
        <v>32648.918493789999</v>
      </c>
      <c r="K67" s="2484"/>
      <c r="L67" s="2484"/>
      <c r="M67" s="684"/>
      <c r="N67" s="684"/>
      <c r="O67" s="684"/>
      <c r="P67" s="684"/>
      <c r="Q67" s="684"/>
      <c r="R67" s="684"/>
    </row>
    <row r="68" spans="1:18" ht="13.5" customHeight="1" x14ac:dyDescent="0.25">
      <c r="A68" s="1861" t="s">
        <v>715</v>
      </c>
      <c r="B68" s="1860">
        <v>18072.839082089999</v>
      </c>
      <c r="C68" s="1922">
        <v>5.5817667691754856E-2</v>
      </c>
      <c r="D68" s="1860">
        <v>7998.95709635</v>
      </c>
      <c r="E68" s="1860">
        <v>5360.7001945100001</v>
      </c>
      <c r="F68" s="1860">
        <v>2504.6396849299999</v>
      </c>
      <c r="G68" s="1860">
        <v>2205.0766728499998</v>
      </c>
      <c r="H68" s="1860">
        <v>0</v>
      </c>
      <c r="I68" s="1860">
        <v>3.4654334499999999</v>
      </c>
      <c r="J68" s="1777">
        <v>40.00000000999961</v>
      </c>
      <c r="K68" s="2484"/>
      <c r="L68" s="2484"/>
      <c r="M68" s="684"/>
      <c r="N68" s="684"/>
      <c r="O68" s="684"/>
      <c r="P68" s="684"/>
      <c r="Q68" s="684"/>
      <c r="R68" s="684"/>
    </row>
    <row r="69" spans="1:18" ht="13.5" customHeight="1" thickBot="1" x14ac:dyDescent="0.3">
      <c r="A69" s="1859" t="s">
        <v>714</v>
      </c>
      <c r="B69" s="1858">
        <v>7785.9551293199993</v>
      </c>
      <c r="C69" s="1921">
        <v>2.4046794977662145E-2</v>
      </c>
      <c r="D69" s="1858">
        <v>1136.17926382</v>
      </c>
      <c r="E69" s="1858">
        <v>3259.0659187000001</v>
      </c>
      <c r="F69" s="1858">
        <v>606.28389801000003</v>
      </c>
      <c r="G69" s="1858">
        <v>2784.4260487900001</v>
      </c>
      <c r="H69" s="1858">
        <v>0</v>
      </c>
      <c r="I69" s="1858">
        <v>0</v>
      </c>
      <c r="J69" s="1858">
        <v>0</v>
      </c>
      <c r="K69" s="2484"/>
      <c r="L69" s="2484"/>
      <c r="M69" s="684"/>
      <c r="N69" s="684"/>
      <c r="O69" s="684"/>
      <c r="P69" s="684"/>
      <c r="Q69" s="684"/>
      <c r="R69" s="684"/>
    </row>
    <row r="70" spans="1:18" ht="13.5" customHeight="1" thickBot="1" x14ac:dyDescent="0.3">
      <c r="A70" s="1833" t="s">
        <v>387</v>
      </c>
      <c r="B70" s="1832">
        <v>164481.59399847002</v>
      </c>
      <c r="C70" s="1919">
        <v>0.50799871085639203</v>
      </c>
      <c r="D70" s="1832">
        <v>41784.054853959999</v>
      </c>
      <c r="E70" s="1832">
        <v>38027.202035859998</v>
      </c>
      <c r="F70" s="1832">
        <v>36451.990955019995</v>
      </c>
      <c r="G70" s="1832">
        <v>48100.135496180003</v>
      </c>
      <c r="H70" s="1832">
        <v>0</v>
      </c>
      <c r="I70" s="1832">
        <v>118.21065745000001</v>
      </c>
      <c r="J70" s="1832">
        <v>32688.9184938</v>
      </c>
      <c r="K70" s="2484"/>
      <c r="L70" s="2484"/>
      <c r="M70" s="684"/>
      <c r="N70" s="684"/>
      <c r="O70" s="684"/>
      <c r="P70" s="684"/>
      <c r="Q70" s="684"/>
      <c r="R70" s="684"/>
    </row>
    <row r="71" spans="1:18" ht="13.5" customHeight="1" thickBot="1" x14ac:dyDescent="0.3">
      <c r="A71" s="1835" t="s">
        <v>380</v>
      </c>
      <c r="B71" s="1834">
        <v>3454.3747490999999</v>
      </c>
      <c r="C71" s="1918">
        <v>1.0668779871953306E-2</v>
      </c>
      <c r="D71" s="1834">
        <v>1143.19136697</v>
      </c>
      <c r="E71" s="1834">
        <v>1039.40726419</v>
      </c>
      <c r="F71" s="1834">
        <v>45.124414989999998</v>
      </c>
      <c r="G71" s="1834">
        <v>1226.6517029500001</v>
      </c>
      <c r="H71" s="1834">
        <v>0</v>
      </c>
      <c r="I71" s="1834">
        <v>0</v>
      </c>
      <c r="J71" s="1834">
        <v>48.808</v>
      </c>
      <c r="K71" s="2484"/>
      <c r="L71" s="2484"/>
      <c r="M71" s="684"/>
      <c r="N71" s="684"/>
      <c r="O71" s="684"/>
      <c r="P71" s="684"/>
      <c r="Q71" s="684"/>
      <c r="R71" s="684"/>
    </row>
    <row r="72" spans="1:18" ht="13.5" customHeight="1" thickBot="1" x14ac:dyDescent="0.3">
      <c r="A72" s="1835" t="s">
        <v>827</v>
      </c>
      <c r="B72" s="1834">
        <v>23555.443409889998</v>
      </c>
      <c r="C72" s="1918">
        <v>7.2750601419792435E-2</v>
      </c>
      <c r="D72" s="1834">
        <v>0</v>
      </c>
      <c r="E72" s="1834">
        <v>23555.443409889998</v>
      </c>
      <c r="F72" s="1834">
        <v>0</v>
      </c>
      <c r="G72" s="1834">
        <v>0</v>
      </c>
      <c r="H72" s="1834">
        <v>0</v>
      </c>
      <c r="I72" s="1834">
        <v>0</v>
      </c>
      <c r="J72" s="1834">
        <v>23555.443409889998</v>
      </c>
      <c r="K72" s="2484"/>
      <c r="L72" s="2484"/>
      <c r="M72" s="684"/>
      <c r="N72" s="684"/>
      <c r="O72" s="684"/>
      <c r="P72" s="684"/>
      <c r="Q72" s="684"/>
      <c r="R72" s="684"/>
    </row>
    <row r="73" spans="1:18" ht="13.5" customHeight="1" thickBot="1" x14ac:dyDescent="0.3">
      <c r="A73" s="1833" t="s">
        <v>386</v>
      </c>
      <c r="B73" s="1905">
        <v>323783.48701158003</v>
      </c>
      <c r="C73" s="2503">
        <v>1</v>
      </c>
      <c r="D73" s="1905">
        <v>78701.445522879992</v>
      </c>
      <c r="E73" s="1905">
        <v>85241.429570309992</v>
      </c>
      <c r="F73" s="1905">
        <v>64106.480660559995</v>
      </c>
      <c r="G73" s="1905">
        <v>90002.632039379998</v>
      </c>
      <c r="H73" s="1905">
        <v>754.09190819000037</v>
      </c>
      <c r="I73" s="1905">
        <v>4977.4073102600005</v>
      </c>
      <c r="J73" s="1832">
        <v>82024.789868320004</v>
      </c>
      <c r="K73" s="2484"/>
      <c r="L73" s="2484"/>
      <c r="M73" s="684"/>
      <c r="N73" s="684"/>
      <c r="O73" s="684"/>
      <c r="P73" s="684"/>
      <c r="Q73" s="684"/>
      <c r="R73" s="684"/>
    </row>
    <row r="74" spans="1:18" ht="15.75" thickBot="1" x14ac:dyDescent="0.3">
      <c r="A74" s="1835" t="s">
        <v>385</v>
      </c>
      <c r="B74" s="1834">
        <v>300228.04360169003</v>
      </c>
      <c r="C74" s="1918">
        <v>0.92724939858020761</v>
      </c>
      <c r="D74" s="1834">
        <v>78701.445522879992</v>
      </c>
      <c r="E74" s="1834">
        <v>61685.986160419998</v>
      </c>
      <c r="F74" s="1834">
        <v>64106.480660559995</v>
      </c>
      <c r="G74" s="1834">
        <v>90002.632039379998</v>
      </c>
      <c r="H74" s="1834">
        <v>754.09190819000037</v>
      </c>
      <c r="I74" s="1834">
        <v>4977.4073102600005</v>
      </c>
      <c r="J74" s="1834">
        <v>58469.346458430009</v>
      </c>
      <c r="K74" s="2484"/>
      <c r="L74" s="2484"/>
      <c r="M74" s="684"/>
      <c r="N74" s="684"/>
      <c r="O74" s="684"/>
      <c r="P74" s="684"/>
      <c r="Q74" s="684"/>
      <c r="R74" s="684"/>
    </row>
    <row r="75" spans="1:18" ht="15.75" thickBot="1" x14ac:dyDescent="0.3">
      <c r="A75" s="1835" t="s">
        <v>835</v>
      </c>
      <c r="B75" s="1834">
        <v>82024.789868319989</v>
      </c>
      <c r="C75" s="1918">
        <v>0.25333222093993446</v>
      </c>
      <c r="D75" s="1834">
        <v>53905.312701389994</v>
      </c>
      <c r="E75" s="1834">
        <v>23555.443409889998</v>
      </c>
      <c r="F75" s="1834">
        <v>107</v>
      </c>
      <c r="G75" s="1834">
        <v>4457.0337570399997</v>
      </c>
      <c r="H75" s="1834"/>
      <c r="I75" s="1834"/>
      <c r="J75" s="2485"/>
      <c r="K75" s="2484"/>
      <c r="L75" s="2484"/>
      <c r="M75" s="684"/>
      <c r="N75" s="684"/>
      <c r="O75" s="684"/>
      <c r="P75" s="684"/>
      <c r="Q75" s="684"/>
      <c r="R75" s="684"/>
    </row>
    <row r="76" spans="1:18" x14ac:dyDescent="0.25">
      <c r="A76" s="1914" t="s">
        <v>1265</v>
      </c>
      <c r="B76" s="332"/>
      <c r="C76" s="2504"/>
      <c r="D76" s="2504"/>
      <c r="E76" s="2504"/>
      <c r="F76" s="332"/>
      <c r="G76" s="332"/>
      <c r="H76" s="332"/>
      <c r="I76" s="332"/>
      <c r="J76" s="332"/>
      <c r="K76" s="332"/>
      <c r="L76" s="332"/>
      <c r="M76" s="684"/>
      <c r="N76" s="684"/>
      <c r="O76" s="684"/>
      <c r="P76" s="684"/>
      <c r="Q76" s="684"/>
      <c r="R76" s="684"/>
    </row>
    <row r="77" spans="1:18" x14ac:dyDescent="0.25">
      <c r="A77" s="1913" t="s">
        <v>1612</v>
      </c>
      <c r="B77" s="1912"/>
      <c r="C77" s="332"/>
      <c r="D77" s="332"/>
      <c r="E77" s="332"/>
      <c r="F77" s="332"/>
      <c r="G77" s="332"/>
      <c r="H77" s="332"/>
      <c r="I77" s="332"/>
      <c r="J77" s="332"/>
      <c r="K77" s="332"/>
      <c r="L77" s="332"/>
      <c r="M77" s="684"/>
      <c r="N77" s="684"/>
      <c r="O77" s="684"/>
      <c r="P77" s="684"/>
      <c r="Q77" s="684"/>
      <c r="R77" s="684"/>
    </row>
    <row r="78" spans="1:18" ht="15.75" thickBot="1" x14ac:dyDescent="0.3">
      <c r="A78" s="1911" t="s">
        <v>173</v>
      </c>
      <c r="B78" s="1889" t="s">
        <v>1009</v>
      </c>
      <c r="C78" s="1890" t="s">
        <v>952</v>
      </c>
      <c r="D78" s="1890" t="s">
        <v>876</v>
      </c>
      <c r="E78" s="1890" t="s">
        <v>818</v>
      </c>
      <c r="F78" s="1890" t="s">
        <v>784</v>
      </c>
      <c r="G78" s="1890" t="s">
        <v>723</v>
      </c>
      <c r="H78" s="1890" t="s">
        <v>834</v>
      </c>
      <c r="I78" s="1890" t="s">
        <v>833</v>
      </c>
      <c r="J78" s="2505" t="s">
        <v>832</v>
      </c>
      <c r="K78" s="1890" t="s">
        <v>831</v>
      </c>
      <c r="L78" s="2505" t="s">
        <v>830</v>
      </c>
      <c r="M78" s="684"/>
      <c r="N78" s="684"/>
      <c r="O78" s="684"/>
      <c r="P78" s="684"/>
      <c r="Q78" s="684"/>
      <c r="R78" s="684"/>
    </row>
    <row r="79" spans="1:18" x14ac:dyDescent="0.25">
      <c r="A79" s="1861" t="s">
        <v>410</v>
      </c>
      <c r="B79" s="1860">
        <v>1937.6847783999999</v>
      </c>
      <c r="C79" s="1777">
        <v>1811.73630211</v>
      </c>
      <c r="D79" s="1777">
        <v>1818.6782209900002</v>
      </c>
      <c r="E79" s="1777">
        <v>1651.1547759499999</v>
      </c>
      <c r="F79" s="1777">
        <v>1805.7459562900001</v>
      </c>
      <c r="G79" s="1777">
        <v>1844.8304073400002</v>
      </c>
      <c r="H79" s="1777">
        <v>1866.8142</v>
      </c>
      <c r="I79" s="1777">
        <v>1807.12058</v>
      </c>
      <c r="J79" s="1908">
        <v>1990.7038900000002</v>
      </c>
      <c r="K79" s="1908">
        <v>2482.5736444633549</v>
      </c>
      <c r="L79" s="1908">
        <v>2688.4413883696302</v>
      </c>
      <c r="M79" s="684"/>
      <c r="N79" s="684"/>
      <c r="O79" s="684"/>
      <c r="P79" s="684"/>
      <c r="Q79" s="684"/>
      <c r="R79" s="684"/>
    </row>
    <row r="80" spans="1:18" x14ac:dyDescent="0.25">
      <c r="A80" s="1861" t="s">
        <v>409</v>
      </c>
      <c r="B80" s="1860">
        <v>680.0989469299999</v>
      </c>
      <c r="C80" s="1777">
        <v>663.17014604000008</v>
      </c>
      <c r="D80" s="1777">
        <v>649.73111264000011</v>
      </c>
      <c r="E80" s="1777">
        <v>645.39711342999999</v>
      </c>
      <c r="F80" s="1777">
        <v>658.06147276000002</v>
      </c>
      <c r="G80" s="1777">
        <v>665.85302082177645</v>
      </c>
      <c r="H80" s="1777">
        <v>688.05792000000008</v>
      </c>
      <c r="I80" s="1777">
        <v>642.20362999999998</v>
      </c>
      <c r="J80" s="1908">
        <v>769.01469999999995</v>
      </c>
      <c r="K80" s="1908">
        <v>800.02918205784897</v>
      </c>
      <c r="L80" s="1908">
        <v>845.53143041593796</v>
      </c>
      <c r="M80" s="684"/>
      <c r="N80" s="684"/>
      <c r="O80" s="684"/>
      <c r="P80" s="684"/>
      <c r="Q80" s="684"/>
      <c r="R80" s="684"/>
    </row>
    <row r="81" spans="1:18" x14ac:dyDescent="0.25">
      <c r="A81" s="1861" t="s">
        <v>408</v>
      </c>
      <c r="B81" s="1860">
        <v>1455.3117498999998</v>
      </c>
      <c r="C81" s="1777">
        <v>1489.64300192</v>
      </c>
      <c r="D81" s="1777">
        <v>1408.2170492300002</v>
      </c>
      <c r="E81" s="1777">
        <v>1210.0167482299998</v>
      </c>
      <c r="F81" s="1777">
        <v>1072.15289981</v>
      </c>
      <c r="G81" s="1777">
        <v>1106.049857187204</v>
      </c>
      <c r="H81" s="1777">
        <v>1300.98542</v>
      </c>
      <c r="I81" s="1777">
        <v>1407.1460900000002</v>
      </c>
      <c r="J81" s="1908">
        <v>1467.65554</v>
      </c>
      <c r="K81" s="1908">
        <v>1503.7232540985228</v>
      </c>
      <c r="L81" s="1908">
        <v>1610.2090599215464</v>
      </c>
      <c r="M81" s="684"/>
      <c r="N81" s="684"/>
      <c r="O81" s="684"/>
      <c r="P81" s="684"/>
      <c r="Q81" s="684"/>
      <c r="R81" s="684"/>
    </row>
    <row r="82" spans="1:18" x14ac:dyDescent="0.25">
      <c r="A82" s="1861" t="s">
        <v>407</v>
      </c>
      <c r="B82" s="1860">
        <v>3964.5401916799997</v>
      </c>
      <c r="C82" s="1777">
        <v>4234.4454801400007</v>
      </c>
      <c r="D82" s="1777">
        <v>3979.9573936699999</v>
      </c>
      <c r="E82" s="1777">
        <v>4239.71223887</v>
      </c>
      <c r="F82" s="1777">
        <v>4195.5616760100002</v>
      </c>
      <c r="G82" s="1777">
        <v>4001.7158908762935</v>
      </c>
      <c r="H82" s="1777">
        <v>3994.4489800000001</v>
      </c>
      <c r="I82" s="1777">
        <v>4041.7178699999999</v>
      </c>
      <c r="J82" s="1908">
        <v>4323.4818100000002</v>
      </c>
      <c r="K82" s="1908">
        <v>4312.7374339069347</v>
      </c>
      <c r="L82" s="1908">
        <v>4589.1173917485057</v>
      </c>
      <c r="M82" s="684"/>
      <c r="N82" s="684"/>
      <c r="O82" s="684"/>
      <c r="P82" s="684"/>
      <c r="Q82" s="684"/>
      <c r="R82" s="684"/>
    </row>
    <row r="83" spans="1:18" x14ac:dyDescent="0.25">
      <c r="A83" s="1861" t="s">
        <v>406</v>
      </c>
      <c r="B83" s="1860">
        <v>1458.3260317999998</v>
      </c>
      <c r="C83" s="1777">
        <v>1399.8979738400001</v>
      </c>
      <c r="D83" s="1777">
        <v>1363.1703831100001</v>
      </c>
      <c r="E83" s="1777">
        <v>1359.9391541099999</v>
      </c>
      <c r="F83" s="1777">
        <v>1486.4583279999999</v>
      </c>
      <c r="G83" s="1777">
        <v>1654.4174285365812</v>
      </c>
      <c r="H83" s="1777">
        <v>1642.63555</v>
      </c>
      <c r="I83" s="1777">
        <v>1628.21531</v>
      </c>
      <c r="J83" s="1908">
        <v>1714.7034099999998</v>
      </c>
      <c r="K83" s="1908">
        <v>1862.664597678754</v>
      </c>
      <c r="L83" s="1908">
        <v>1959.4568233841849</v>
      </c>
      <c r="M83" s="684"/>
      <c r="N83" s="684"/>
      <c r="O83" s="684"/>
      <c r="P83" s="684"/>
      <c r="Q83" s="684"/>
      <c r="R83" s="684"/>
    </row>
    <row r="84" spans="1:18" x14ac:dyDescent="0.25">
      <c r="A84" s="1861" t="s">
        <v>405</v>
      </c>
      <c r="B84" s="1860">
        <v>13373.03077915</v>
      </c>
      <c r="C84" s="1777">
        <v>13245.07307101</v>
      </c>
      <c r="D84" s="1777">
        <v>12346.003116020001</v>
      </c>
      <c r="E84" s="1777">
        <v>12263.36795534</v>
      </c>
      <c r="F84" s="1777">
        <v>12236.012060140001</v>
      </c>
      <c r="G84" s="1777">
        <v>10777.17739517221</v>
      </c>
      <c r="H84" s="1777">
        <v>11188.758300000001</v>
      </c>
      <c r="I84" s="1777">
        <v>11416.251789999998</v>
      </c>
      <c r="J84" s="1908">
        <v>11874.752180000001</v>
      </c>
      <c r="K84" s="1908">
        <v>11651.868725432223</v>
      </c>
      <c r="L84" s="1908">
        <v>11737.600669727832</v>
      </c>
      <c r="M84" s="684"/>
      <c r="N84" s="684"/>
      <c r="O84" s="684"/>
      <c r="P84" s="684"/>
      <c r="Q84" s="684"/>
      <c r="R84" s="684"/>
    </row>
    <row r="85" spans="1:18" x14ac:dyDescent="0.25">
      <c r="A85" s="1861" t="s">
        <v>404</v>
      </c>
      <c r="B85" s="1860">
        <v>5115.7761838199995</v>
      </c>
      <c r="C85" s="1777">
        <v>5021.1830888299992</v>
      </c>
      <c r="D85" s="1777">
        <v>4758.65823697</v>
      </c>
      <c r="E85" s="1777">
        <v>4864.1672970199998</v>
      </c>
      <c r="F85" s="1777">
        <v>4935.90201841</v>
      </c>
      <c r="G85" s="1777">
        <v>4799.9332744264466</v>
      </c>
      <c r="H85" s="1777">
        <v>4788.1719699999994</v>
      </c>
      <c r="I85" s="1777">
        <v>5019.3334299999997</v>
      </c>
      <c r="J85" s="1908">
        <v>5066.2159300000003</v>
      </c>
      <c r="K85" s="1908">
        <v>5030.4083931472014</v>
      </c>
      <c r="L85" s="1908">
        <v>5157.5135597283343</v>
      </c>
      <c r="M85" s="684"/>
      <c r="N85" s="684"/>
      <c r="O85" s="684"/>
      <c r="P85" s="684"/>
      <c r="Q85" s="684"/>
      <c r="R85" s="684"/>
    </row>
    <row r="86" spans="1:18" x14ac:dyDescent="0.25">
      <c r="A86" s="1861" t="s">
        <v>403</v>
      </c>
      <c r="B86" s="1860">
        <v>7402.8586762000004</v>
      </c>
      <c r="C86" s="1777">
        <v>7642.2197842199994</v>
      </c>
      <c r="D86" s="1777">
        <v>7635.8308795800003</v>
      </c>
      <c r="E86" s="1777">
        <v>7879.9294390999994</v>
      </c>
      <c r="F86" s="1777">
        <v>8180.8551754299988</v>
      </c>
      <c r="G86" s="1777">
        <v>7937.2198547723347</v>
      </c>
      <c r="H86" s="1777">
        <v>8376.9412800000009</v>
      </c>
      <c r="I86" s="1777">
        <v>8798.4067300000006</v>
      </c>
      <c r="J86" s="1908">
        <v>9407.3403099999996</v>
      </c>
      <c r="K86" s="1908">
        <v>10044.529026912078</v>
      </c>
      <c r="L86" s="1908">
        <v>10494.351680736032</v>
      </c>
      <c r="M86" s="684"/>
      <c r="N86" s="684"/>
      <c r="O86" s="684"/>
      <c r="P86" s="684"/>
      <c r="Q86" s="684"/>
      <c r="R86" s="684"/>
    </row>
    <row r="87" spans="1:18" x14ac:dyDescent="0.25">
      <c r="A87" s="1861" t="s">
        <v>402</v>
      </c>
      <c r="B87" s="1860">
        <v>2961.5488460699999</v>
      </c>
      <c r="C87" s="1777">
        <v>3235.5399579799996</v>
      </c>
      <c r="D87" s="1777">
        <v>3299.3566518699995</v>
      </c>
      <c r="E87" s="1777">
        <v>3321.7000340499999</v>
      </c>
      <c r="F87" s="1777">
        <v>3251.6890005799996</v>
      </c>
      <c r="G87" s="1777">
        <v>3423.1425460950122</v>
      </c>
      <c r="H87" s="1777">
        <v>3210.5655699999998</v>
      </c>
      <c r="I87" s="1777">
        <v>3406.4907499999999</v>
      </c>
      <c r="J87" s="1908">
        <v>3535.4446600000001</v>
      </c>
      <c r="K87" s="1908">
        <v>3398.1558515955885</v>
      </c>
      <c r="L87" s="1908">
        <v>3659.0708900064005</v>
      </c>
      <c r="M87" s="684"/>
      <c r="N87" s="684"/>
      <c r="O87" s="684"/>
      <c r="P87" s="684"/>
      <c r="Q87" s="684"/>
      <c r="R87" s="684"/>
    </row>
    <row r="88" spans="1:18" x14ac:dyDescent="0.25">
      <c r="A88" s="1861" t="s">
        <v>401</v>
      </c>
      <c r="B88" s="1860">
        <v>1669.31482439</v>
      </c>
      <c r="C88" s="1777">
        <v>1499.5803289099999</v>
      </c>
      <c r="D88" s="1777">
        <v>1656.0065553100001</v>
      </c>
      <c r="E88" s="1777">
        <v>1844.4046218999999</v>
      </c>
      <c r="F88" s="1777">
        <v>1808.4634346699997</v>
      </c>
      <c r="G88" s="1777">
        <v>1659.7434512987231</v>
      </c>
      <c r="H88" s="1777">
        <v>1987.1315</v>
      </c>
      <c r="I88" s="1777">
        <v>1734.7231000000002</v>
      </c>
      <c r="J88" s="1908">
        <v>1869.3694999999998</v>
      </c>
      <c r="K88" s="1908">
        <v>1670.233745496618</v>
      </c>
      <c r="L88" s="1908">
        <v>1611.0811670954999</v>
      </c>
      <c r="M88" s="684"/>
      <c r="N88" s="684"/>
      <c r="O88" s="684"/>
      <c r="P88" s="684"/>
      <c r="Q88" s="684"/>
      <c r="R88" s="684"/>
    </row>
    <row r="89" spans="1:18" x14ac:dyDescent="0.25">
      <c r="A89" s="1861" t="s">
        <v>400</v>
      </c>
      <c r="B89" s="1860">
        <v>2275.2822439199999</v>
      </c>
      <c r="C89" s="1777">
        <v>2382.6448336099998</v>
      </c>
      <c r="D89" s="1777">
        <v>2253.24825182</v>
      </c>
      <c r="E89" s="1777">
        <v>2329.0193499799998</v>
      </c>
      <c r="F89" s="1777">
        <v>2301.3672938499999</v>
      </c>
      <c r="G89" s="1777">
        <v>2308.1315819829911</v>
      </c>
      <c r="H89" s="1777">
        <v>2335.6294900000003</v>
      </c>
      <c r="I89" s="1777">
        <v>2416.59924</v>
      </c>
      <c r="J89" s="1908">
        <v>2487.91284</v>
      </c>
      <c r="K89" s="1908">
        <v>2467.7659967508598</v>
      </c>
      <c r="L89" s="1908">
        <v>2471.7378829064451</v>
      </c>
      <c r="M89" s="684"/>
      <c r="N89" s="684"/>
      <c r="O89" s="684"/>
      <c r="P89" s="684"/>
      <c r="Q89" s="684"/>
      <c r="R89" s="684"/>
    </row>
    <row r="90" spans="1:18" x14ac:dyDescent="0.25">
      <c r="A90" s="1861" t="s">
        <v>399</v>
      </c>
      <c r="B90" s="1860">
        <v>8520.1506117999998</v>
      </c>
      <c r="C90" s="1777">
        <v>9000.280561829999</v>
      </c>
      <c r="D90" s="1777">
        <v>8529.4381597699994</v>
      </c>
      <c r="E90" s="1777">
        <v>8842.7900451000005</v>
      </c>
      <c r="F90" s="1777">
        <v>8790.9518986900002</v>
      </c>
      <c r="G90" s="1777">
        <v>9094.607354500009</v>
      </c>
      <c r="H90" s="1777">
        <v>8724.97631</v>
      </c>
      <c r="I90" s="1777">
        <v>9115.0105700000004</v>
      </c>
      <c r="J90" s="1908">
        <v>9024.0904500000015</v>
      </c>
      <c r="K90" s="1908">
        <v>9236.5999806394939</v>
      </c>
      <c r="L90" s="1908">
        <v>9002.802052541032</v>
      </c>
      <c r="M90" s="684"/>
      <c r="N90" s="684"/>
      <c r="O90" s="684"/>
      <c r="P90" s="684"/>
      <c r="Q90" s="684"/>
      <c r="R90" s="684"/>
    </row>
    <row r="91" spans="1:18" x14ac:dyDescent="0.25">
      <c r="A91" s="1861" t="s">
        <v>398</v>
      </c>
      <c r="B91" s="1860">
        <v>9700.3349317600005</v>
      </c>
      <c r="C91" s="1777">
        <v>10060.86436702</v>
      </c>
      <c r="D91" s="1777">
        <v>10070.186003860001</v>
      </c>
      <c r="E91" s="1777">
        <v>10268.931269770001</v>
      </c>
      <c r="F91" s="1777">
        <v>10269.10242474</v>
      </c>
      <c r="G91" s="1777">
        <v>10430.07477068252</v>
      </c>
      <c r="H91" s="1777">
        <v>9664.5581300000013</v>
      </c>
      <c r="I91" s="1777">
        <v>9786.4118600000002</v>
      </c>
      <c r="J91" s="1908">
        <v>9946.4099400000014</v>
      </c>
      <c r="K91" s="1908">
        <v>10476.63627134841</v>
      </c>
      <c r="L91" s="1908">
        <v>10796.170478896716</v>
      </c>
      <c r="M91" s="684"/>
      <c r="N91" s="684"/>
      <c r="O91" s="684"/>
      <c r="P91" s="684"/>
      <c r="Q91" s="684"/>
      <c r="R91" s="684"/>
    </row>
    <row r="92" spans="1:18" x14ac:dyDescent="0.25">
      <c r="A92" s="1861" t="s">
        <v>397</v>
      </c>
      <c r="B92" s="1860">
        <v>1403.4783355499999</v>
      </c>
      <c r="C92" s="1777">
        <v>1427.4663169</v>
      </c>
      <c r="D92" s="1777">
        <v>1463.31895257</v>
      </c>
      <c r="E92" s="1777">
        <v>1314.08922573</v>
      </c>
      <c r="F92" s="1777">
        <v>1449.1827211300001</v>
      </c>
      <c r="G92" s="1777">
        <v>1407.6725192415579</v>
      </c>
      <c r="H92" s="1777">
        <v>1404.5736100000001</v>
      </c>
      <c r="I92" s="1777">
        <v>1426.26521</v>
      </c>
      <c r="J92" s="1908">
        <v>1364.6293699999999</v>
      </c>
      <c r="K92" s="1908">
        <v>1423.0997061229223</v>
      </c>
      <c r="L92" s="1908">
        <v>1393.4197879880812</v>
      </c>
      <c r="M92" s="684"/>
      <c r="N92" s="684"/>
      <c r="O92" s="684"/>
      <c r="P92" s="684"/>
      <c r="Q92" s="684"/>
      <c r="R92" s="684"/>
    </row>
    <row r="93" spans="1:18" x14ac:dyDescent="0.25">
      <c r="A93" s="1861" t="s">
        <v>396</v>
      </c>
      <c r="B93" s="1860">
        <v>0</v>
      </c>
      <c r="C93" s="1777">
        <v>0</v>
      </c>
      <c r="D93" s="1777">
        <v>0</v>
      </c>
      <c r="E93" s="1777">
        <v>0</v>
      </c>
      <c r="F93" s="1777">
        <v>0</v>
      </c>
      <c r="G93" s="1777">
        <v>0</v>
      </c>
      <c r="H93" s="1777">
        <v>0</v>
      </c>
      <c r="I93" s="1777">
        <v>0</v>
      </c>
      <c r="J93" s="1908">
        <v>0</v>
      </c>
      <c r="K93" s="1908">
        <v>1.8145014779364754E-3</v>
      </c>
      <c r="L93" s="1908">
        <v>0</v>
      </c>
      <c r="M93" s="684"/>
      <c r="N93" s="684"/>
      <c r="O93" s="684"/>
      <c r="P93" s="684"/>
      <c r="Q93" s="684"/>
      <c r="R93" s="684"/>
    </row>
    <row r="94" spans="1:18" x14ac:dyDescent="0.25">
      <c r="A94" s="1910" t="s">
        <v>395</v>
      </c>
      <c r="B94" s="1909">
        <v>14877.994286040001</v>
      </c>
      <c r="C94" s="1908">
        <v>14727.63375132</v>
      </c>
      <c r="D94" s="1908">
        <v>14713.712395769999</v>
      </c>
      <c r="E94" s="1908">
        <v>14029.2678048</v>
      </c>
      <c r="F94" s="1908">
        <v>15273.37798447</v>
      </c>
      <c r="G94" s="1908">
        <v>14622.472675965901</v>
      </c>
      <c r="H94" s="1908">
        <v>15375.594550000002</v>
      </c>
      <c r="I94" s="1908">
        <v>14707.371019999999</v>
      </c>
      <c r="J94" s="1908">
        <v>14068.973729999996</v>
      </c>
      <c r="K94" s="1908">
        <v>14371.59287682705</v>
      </c>
      <c r="L94" s="1908">
        <v>13598.244837565899</v>
      </c>
      <c r="M94" s="684"/>
      <c r="N94" s="684"/>
      <c r="O94" s="684"/>
      <c r="P94" s="684"/>
      <c r="Q94" s="684"/>
      <c r="R94" s="684"/>
    </row>
    <row r="95" spans="1:18" x14ac:dyDescent="0.25">
      <c r="A95" s="1910" t="s">
        <v>394</v>
      </c>
      <c r="B95" s="1909">
        <v>42249.330457119999</v>
      </c>
      <c r="C95" s="1908">
        <v>42328.245779520003</v>
      </c>
      <c r="D95" s="1908">
        <v>43163.194662509988</v>
      </c>
      <c r="E95" s="1908">
        <v>43214.103625980002</v>
      </c>
      <c r="F95" s="1908">
        <v>42345.349606780001</v>
      </c>
      <c r="G95" s="1908">
        <v>41670.01420990008</v>
      </c>
      <c r="H95" s="1908">
        <v>41954.279039999994</v>
      </c>
      <c r="I95" s="1908">
        <v>42496.810520000006</v>
      </c>
      <c r="J95" s="1908">
        <v>42348.532880000006</v>
      </c>
      <c r="K95" s="1908">
        <v>41800.298666659437</v>
      </c>
      <c r="L95" s="1908">
        <v>41141.591473469693</v>
      </c>
      <c r="M95" s="684"/>
      <c r="N95" s="684"/>
      <c r="O95" s="684"/>
      <c r="P95" s="684"/>
      <c r="Q95" s="684"/>
      <c r="R95" s="684"/>
    </row>
    <row r="96" spans="1:18" x14ac:dyDescent="0.25">
      <c r="A96" s="1910" t="s">
        <v>829</v>
      </c>
      <c r="B96" s="1909">
        <v>25054.874941495</v>
      </c>
      <c r="C96" s="1908">
        <v>24929.682467140003</v>
      </c>
      <c r="D96" s="1908">
        <v>25742.966427329993</v>
      </c>
      <c r="E96" s="1908">
        <v>25435.449911499996</v>
      </c>
      <c r="F96" s="1908">
        <v>24918.016811450001</v>
      </c>
      <c r="G96" s="1908">
        <v>24513.76285001</v>
      </c>
      <c r="H96" s="1908">
        <v>24854.99069088999</v>
      </c>
      <c r="I96" s="1908">
        <v>25512.536059930007</v>
      </c>
      <c r="J96" s="1908">
        <v>0</v>
      </c>
      <c r="K96" s="1908">
        <v>0</v>
      </c>
      <c r="L96" s="1908">
        <v>0</v>
      </c>
      <c r="M96" s="684"/>
      <c r="N96" s="684"/>
      <c r="O96" s="684"/>
      <c r="P96" s="684"/>
      <c r="Q96" s="684"/>
      <c r="R96" s="684"/>
    </row>
    <row r="97" spans="1:18" x14ac:dyDescent="0.25">
      <c r="A97" s="1910" t="s">
        <v>828</v>
      </c>
      <c r="B97" s="1909">
        <v>17194.455515624999</v>
      </c>
      <c r="C97" s="1908">
        <v>17398.563312380003</v>
      </c>
      <c r="D97" s="1908">
        <v>17420.228235179999</v>
      </c>
      <c r="E97" s="1908">
        <v>17778.653714480002</v>
      </c>
      <c r="F97" s="1908">
        <v>17427.332795330003</v>
      </c>
      <c r="G97" s="1908">
        <v>17156.25135989008</v>
      </c>
      <c r="H97" s="1908">
        <v>17099.28834911</v>
      </c>
      <c r="I97" s="1908">
        <v>16984.274460069999</v>
      </c>
      <c r="J97" s="1908">
        <v>0</v>
      </c>
      <c r="K97" s="1908">
        <v>0</v>
      </c>
      <c r="L97" s="1908">
        <v>0</v>
      </c>
      <c r="M97" s="684"/>
      <c r="N97" s="684"/>
      <c r="O97" s="684"/>
      <c r="P97" s="684"/>
      <c r="Q97" s="684"/>
      <c r="R97" s="684"/>
    </row>
    <row r="98" spans="1:18" x14ac:dyDescent="0.25">
      <c r="A98" s="1910" t="s">
        <v>393</v>
      </c>
      <c r="B98" s="1909">
        <v>1941.98511383</v>
      </c>
      <c r="C98" s="1908">
        <v>1994.8801396700001</v>
      </c>
      <c r="D98" s="1908">
        <v>2013.0166901799998</v>
      </c>
      <c r="E98" s="1908">
        <v>2004.5507383499998</v>
      </c>
      <c r="F98" s="1908">
        <v>1895.5957148</v>
      </c>
      <c r="G98" s="1908">
        <v>1899.7809064405881</v>
      </c>
      <c r="H98" s="1908">
        <v>1945.53467</v>
      </c>
      <c r="I98" s="1908">
        <v>2025.00368</v>
      </c>
      <c r="J98" s="1908">
        <v>1886.40193</v>
      </c>
      <c r="K98" s="1908">
        <v>1827.1060798643889</v>
      </c>
      <c r="L98" s="1908">
        <v>1634.4507148158227</v>
      </c>
      <c r="M98" s="684"/>
      <c r="N98" s="684"/>
      <c r="O98" s="684"/>
      <c r="P98" s="684"/>
      <c r="Q98" s="684"/>
      <c r="R98" s="684"/>
    </row>
    <row r="99" spans="1:18" x14ac:dyDescent="0.25">
      <c r="A99" s="1910" t="s">
        <v>392</v>
      </c>
      <c r="B99" s="1909">
        <v>25.83004042</v>
      </c>
      <c r="C99" s="1908">
        <v>26.297542050000001</v>
      </c>
      <c r="D99" s="1908">
        <v>19.99156704</v>
      </c>
      <c r="E99" s="1908">
        <v>20.422504300000003</v>
      </c>
      <c r="F99" s="1908">
        <v>17.247508439999997</v>
      </c>
      <c r="G99" s="1908">
        <v>22.108278764926872</v>
      </c>
      <c r="H99" s="1908">
        <v>29.275880000000001</v>
      </c>
      <c r="I99" s="1908">
        <v>27.55443</v>
      </c>
      <c r="J99" s="1908">
        <v>38.913029999999999</v>
      </c>
      <c r="K99" s="1908">
        <v>71.340962069178971</v>
      </c>
      <c r="L99" s="1908">
        <v>76.080237147486585</v>
      </c>
      <c r="M99" s="684"/>
      <c r="N99" s="684"/>
      <c r="O99" s="684"/>
      <c r="P99" s="684"/>
      <c r="Q99" s="684"/>
      <c r="R99" s="684"/>
    </row>
    <row r="100" spans="1:18" x14ac:dyDescent="0.25">
      <c r="A100" s="1861" t="s">
        <v>391</v>
      </c>
      <c r="B100" s="1860">
        <v>925.01754663000008</v>
      </c>
      <c r="C100" s="1777">
        <v>762.81788577999987</v>
      </c>
      <c r="D100" s="1777">
        <v>954.40497513000003</v>
      </c>
      <c r="E100" s="1777">
        <v>895.1990943400001</v>
      </c>
      <c r="F100" s="1777">
        <v>953.20651721000013</v>
      </c>
      <c r="G100" s="1777">
        <v>933.25520948340386</v>
      </c>
      <c r="H100" s="1777">
        <v>885.72556999999995</v>
      </c>
      <c r="I100" s="1908">
        <v>1064.8077599999999</v>
      </c>
      <c r="J100" s="1908">
        <v>1017.2157900000001</v>
      </c>
      <c r="K100" s="1908">
        <v>1031.4024762939971</v>
      </c>
      <c r="L100" s="1908">
        <v>1043.5705752914689</v>
      </c>
      <c r="M100" s="684"/>
      <c r="N100" s="684"/>
      <c r="O100" s="684"/>
      <c r="P100" s="684"/>
      <c r="Q100" s="684"/>
      <c r="R100" s="684"/>
    </row>
    <row r="101" spans="1:18" x14ac:dyDescent="0.25">
      <c r="A101" s="1861" t="s">
        <v>390</v>
      </c>
      <c r="B101" s="1860">
        <v>4612.8916806899997</v>
      </c>
      <c r="C101" s="1777">
        <v>4700.3063168099998</v>
      </c>
      <c r="D101" s="1777">
        <v>4873.7110713000002</v>
      </c>
      <c r="E101" s="1777">
        <v>4893.7234264799999</v>
      </c>
      <c r="F101" s="1777">
        <v>5127.7451955000006</v>
      </c>
      <c r="G101" s="1777">
        <v>5218.114198713346</v>
      </c>
      <c r="H101" s="1777">
        <v>4894.7274900000002</v>
      </c>
      <c r="I101" s="1908">
        <v>5077.1163099999994</v>
      </c>
      <c r="J101" s="1908">
        <v>5045.2217600000004</v>
      </c>
      <c r="K101" s="1908">
        <v>5173.2551848520252</v>
      </c>
      <c r="L101" s="1908">
        <v>5099.8049964404699</v>
      </c>
      <c r="M101" s="684"/>
      <c r="N101" s="684"/>
      <c r="O101" s="684"/>
      <c r="P101" s="684"/>
      <c r="Q101" s="684"/>
      <c r="R101" s="684"/>
    </row>
    <row r="102" spans="1:18" ht="15" customHeight="1" thickBot="1" x14ac:dyDescent="0.3">
      <c r="A102" s="1859" t="s">
        <v>389</v>
      </c>
      <c r="B102" s="1858">
        <v>5741.2885980199999</v>
      </c>
      <c r="C102" s="1907">
        <v>5366.9484642099997</v>
      </c>
      <c r="D102" s="1907">
        <v>3747.0310767800001</v>
      </c>
      <c r="E102" s="1907">
        <v>4181.1782480100019</v>
      </c>
      <c r="F102" s="1907">
        <v>3364.2419568199994</v>
      </c>
      <c r="G102" s="1907">
        <v>3189.2490331187491</v>
      </c>
      <c r="H102" s="1907">
        <v>4456.7293800000016</v>
      </c>
      <c r="I102" s="1907">
        <v>4058.7394300000001</v>
      </c>
      <c r="J102" s="1907">
        <v>4003.2498000000001</v>
      </c>
      <c r="K102" s="1907">
        <v>4440.1565627262489</v>
      </c>
      <c r="L102" s="1907">
        <v>3177.67425076263</v>
      </c>
      <c r="M102" s="684"/>
      <c r="N102" s="684"/>
      <c r="O102" s="684"/>
      <c r="P102" s="684"/>
      <c r="Q102" s="684"/>
      <c r="R102" s="684"/>
    </row>
    <row r="103" spans="1:18" ht="15.75" thickBot="1" x14ac:dyDescent="0.3">
      <c r="A103" s="1835" t="s">
        <v>388</v>
      </c>
      <c r="B103" s="1834">
        <v>132292.07485412003</v>
      </c>
      <c r="C103" s="1834">
        <v>133020.87509371998</v>
      </c>
      <c r="D103" s="1834">
        <v>130716.86340611998</v>
      </c>
      <c r="E103" s="1834">
        <v>131273.06471083997</v>
      </c>
      <c r="F103" s="1834">
        <v>131418.27084452999</v>
      </c>
      <c r="G103" s="1916">
        <v>128665.56386532066</v>
      </c>
      <c r="H103" s="1916">
        <v>130716.11481</v>
      </c>
      <c r="I103" s="1916">
        <v>132103.29930999997</v>
      </c>
      <c r="J103" s="1916">
        <v>133250.23345</v>
      </c>
      <c r="K103" s="1916">
        <v>135076.18043344462</v>
      </c>
      <c r="L103" s="1916">
        <v>133787.92134895964</v>
      </c>
      <c r="M103" s="684"/>
      <c r="N103" s="684"/>
      <c r="O103" s="684"/>
      <c r="P103" s="684"/>
      <c r="Q103" s="684"/>
      <c r="R103" s="684"/>
    </row>
    <row r="104" spans="1:18" x14ac:dyDescent="0.25">
      <c r="A104" s="1861" t="s">
        <v>716</v>
      </c>
      <c r="B104" s="1860">
        <v>138622.79978706001</v>
      </c>
      <c r="C104" s="1909">
        <v>136758.94464826002</v>
      </c>
      <c r="D104" s="1909">
        <v>132227.09210359002</v>
      </c>
      <c r="E104" s="1909">
        <v>132447.42941606001</v>
      </c>
      <c r="F104" s="1908">
        <v>131358.02387119</v>
      </c>
      <c r="G104" s="1908">
        <v>130537.87481307941</v>
      </c>
      <c r="H104" s="1908">
        <v>132477.11695999998</v>
      </c>
      <c r="I104" s="1908">
        <v>134737.89069999999</v>
      </c>
      <c r="J104" s="1908"/>
      <c r="K104" s="1908"/>
      <c r="L104" s="1908"/>
      <c r="M104" s="684"/>
      <c r="N104" s="684"/>
      <c r="O104" s="684"/>
      <c r="P104" s="684"/>
      <c r="Q104" s="684"/>
      <c r="R104" s="684"/>
    </row>
    <row r="105" spans="1:18" x14ac:dyDescent="0.25">
      <c r="A105" s="1861" t="s">
        <v>715</v>
      </c>
      <c r="B105" s="1860">
        <v>18072.839082089999</v>
      </c>
      <c r="C105" s="1909">
        <v>17986.95089779</v>
      </c>
      <c r="D105" s="1909">
        <v>17402.075281409998</v>
      </c>
      <c r="E105" s="1909">
        <v>17470.083739950001</v>
      </c>
      <c r="F105" s="1908">
        <v>17681.79431465</v>
      </c>
      <c r="G105" s="1908">
        <v>17830.372204710002</v>
      </c>
      <c r="H105" s="1908">
        <v>18347.750210000002</v>
      </c>
      <c r="I105" s="1908">
        <v>18787.260200000001</v>
      </c>
      <c r="J105" s="1908"/>
      <c r="K105" s="1908"/>
      <c r="L105" s="1908"/>
      <c r="M105" s="684"/>
      <c r="N105" s="684"/>
      <c r="O105" s="684"/>
      <c r="P105" s="684"/>
      <c r="Q105" s="684"/>
      <c r="R105" s="684"/>
    </row>
    <row r="106" spans="1:18" ht="15.75" thickBot="1" x14ac:dyDescent="0.3">
      <c r="A106" s="1859" t="s">
        <v>714</v>
      </c>
      <c r="B106" s="1858">
        <v>7785.9551293199993</v>
      </c>
      <c r="C106" s="1920">
        <v>7817.4271829100007</v>
      </c>
      <c r="D106" s="1920">
        <v>7399.9909309699997</v>
      </c>
      <c r="E106" s="1920">
        <v>7480.4655315300006</v>
      </c>
      <c r="F106" s="1907">
        <v>7485.4098363200001</v>
      </c>
      <c r="G106" s="1907">
        <v>7630.4795318200013</v>
      </c>
      <c r="H106" s="1907">
        <v>7759.7221699999991</v>
      </c>
      <c r="I106" s="1907">
        <v>7717.7473200000004</v>
      </c>
      <c r="J106" s="1907"/>
      <c r="K106" s="1907"/>
      <c r="L106" s="1907"/>
      <c r="M106" s="684"/>
      <c r="N106" s="684"/>
      <c r="O106" s="684"/>
      <c r="P106" s="684"/>
      <c r="Q106" s="684"/>
      <c r="R106" s="684"/>
    </row>
    <row r="107" spans="1:18" ht="15.75" thickBot="1" x14ac:dyDescent="0.3">
      <c r="A107" s="1833" t="s">
        <v>387</v>
      </c>
      <c r="B107" s="1832">
        <v>164481.59399847002</v>
      </c>
      <c r="C107" s="1905">
        <v>162563.32272896002</v>
      </c>
      <c r="D107" s="1905">
        <v>157029.15831597004</v>
      </c>
      <c r="E107" s="1905">
        <v>157397.97868754002</v>
      </c>
      <c r="F107" s="1916">
        <v>156525.22802216001</v>
      </c>
      <c r="G107" s="1916">
        <v>155998.72654960939</v>
      </c>
      <c r="H107" s="1916">
        <v>158584.58933999998</v>
      </c>
      <c r="I107" s="1916">
        <v>161242.89821999997</v>
      </c>
      <c r="J107" s="1916">
        <v>160807.06416000001</v>
      </c>
      <c r="K107" s="1916">
        <v>160942.03385269616</v>
      </c>
      <c r="L107" s="1916">
        <v>161099.65671162988</v>
      </c>
      <c r="M107" s="684"/>
      <c r="N107" s="684"/>
      <c r="O107" s="684"/>
      <c r="P107" s="684"/>
      <c r="Q107" s="684"/>
      <c r="R107" s="684"/>
    </row>
    <row r="108" spans="1:18" ht="15.75" thickBot="1" x14ac:dyDescent="0.3">
      <c r="A108" s="1835" t="s">
        <v>380</v>
      </c>
      <c r="B108" s="1834">
        <v>3454.3747490999999</v>
      </c>
      <c r="C108" s="1916">
        <v>5022.5599682499997</v>
      </c>
      <c r="D108" s="1916">
        <v>3847.7111596099999</v>
      </c>
      <c r="E108" s="1916">
        <v>2990.3571472699996</v>
      </c>
      <c r="F108" s="1916">
        <v>4407.1998853100004</v>
      </c>
      <c r="G108" s="1916">
        <v>2856.6860193800003</v>
      </c>
      <c r="H108" s="1916">
        <v>4565.4386299999996</v>
      </c>
      <c r="I108" s="1916">
        <v>3234.0500999999999</v>
      </c>
      <c r="J108" s="1916">
        <v>3849.7697499999999</v>
      </c>
      <c r="K108" s="1916">
        <v>3183.2180624085881</v>
      </c>
      <c r="L108" s="1916">
        <v>3625.9217990662464</v>
      </c>
      <c r="M108" s="684"/>
      <c r="N108" s="684"/>
      <c r="O108" s="684"/>
      <c r="P108" s="684"/>
      <c r="Q108" s="684"/>
      <c r="R108" s="684"/>
    </row>
    <row r="109" spans="1:18" ht="15.75" thickBot="1" x14ac:dyDescent="0.3">
      <c r="A109" s="1835" t="s">
        <v>827</v>
      </c>
      <c r="B109" s="1834">
        <v>23555.443409889998</v>
      </c>
      <c r="C109" s="1916">
        <v>24970.094079229999</v>
      </c>
      <c r="D109" s="1916">
        <v>16710.681941909999</v>
      </c>
      <c r="E109" s="1916">
        <v>24832.617999999999</v>
      </c>
      <c r="F109" s="1916">
        <v>22461.380844260002</v>
      </c>
      <c r="G109" s="1916">
        <v>23404.632350190001</v>
      </c>
      <c r="H109" s="1916">
        <v>16291.809659999999</v>
      </c>
      <c r="I109" s="1916">
        <v>17125.46054</v>
      </c>
      <c r="J109" s="1916">
        <v>16772.661</v>
      </c>
      <c r="K109" s="1916">
        <v>20850.672999999999</v>
      </c>
      <c r="L109" s="1916">
        <v>19175.810000000001</v>
      </c>
      <c r="M109" s="684"/>
      <c r="N109" s="684"/>
      <c r="O109" s="684"/>
      <c r="P109" s="684"/>
      <c r="Q109" s="684"/>
      <c r="R109" s="684"/>
    </row>
    <row r="110" spans="1:18" ht="15.75" thickBot="1" x14ac:dyDescent="0.3">
      <c r="A110" s="1833" t="s">
        <v>386</v>
      </c>
      <c r="B110" s="1832">
        <v>323783.48701158003</v>
      </c>
      <c r="C110" s="1905">
        <v>325576.85187015997</v>
      </c>
      <c r="D110" s="1905">
        <v>308304.41482361004</v>
      </c>
      <c r="E110" s="1905">
        <v>316494.01854565</v>
      </c>
      <c r="F110" s="1916">
        <v>314812.07959625998</v>
      </c>
      <c r="G110" s="1916">
        <v>310925.60878450004</v>
      </c>
      <c r="H110" s="1916">
        <v>310157.95244000002</v>
      </c>
      <c r="I110" s="1916">
        <v>313705.70816999994</v>
      </c>
      <c r="J110" s="1916">
        <v>314679.72836000001</v>
      </c>
      <c r="K110" s="1916">
        <v>320052.10534854932</v>
      </c>
      <c r="L110" s="1916">
        <v>317689.30985965574</v>
      </c>
      <c r="M110" s="684"/>
      <c r="N110" s="684"/>
      <c r="O110" s="684"/>
      <c r="P110" s="684"/>
      <c r="Q110" s="684"/>
      <c r="R110" s="684"/>
    </row>
    <row r="111" spans="1:18" ht="15.75" thickBot="1" x14ac:dyDescent="0.3">
      <c r="A111" s="1835" t="s">
        <v>385</v>
      </c>
      <c r="B111" s="1834">
        <v>300228.04360169003</v>
      </c>
      <c r="C111" s="1916">
        <v>300606.75779092999</v>
      </c>
      <c r="D111" s="1916">
        <v>291593.73288170004</v>
      </c>
      <c r="E111" s="1916">
        <v>291661.40054564999</v>
      </c>
      <c r="F111" s="1916">
        <v>292350.698752</v>
      </c>
      <c r="G111" s="1916">
        <v>287520.97643431003</v>
      </c>
      <c r="H111" s="1916">
        <v>293866.14277999999</v>
      </c>
      <c r="I111" s="1916">
        <v>296580.24762999994</v>
      </c>
      <c r="J111" s="1916">
        <v>297907.06735999999</v>
      </c>
      <c r="K111" s="1916">
        <v>299201.43234854931</v>
      </c>
      <c r="L111" s="1916">
        <v>298513.49985965574</v>
      </c>
      <c r="M111" s="684"/>
      <c r="N111" s="684"/>
      <c r="O111" s="684"/>
      <c r="P111" s="684"/>
      <c r="Q111" s="684"/>
      <c r="R111" s="684"/>
    </row>
    <row r="112" spans="1:18" x14ac:dyDescent="0.25">
      <c r="A112" s="1679"/>
      <c r="B112" s="1586"/>
      <c r="C112" s="2493"/>
      <c r="D112" s="2493"/>
      <c r="E112" s="2506"/>
      <c r="F112" s="2506"/>
      <c r="G112" s="2506"/>
      <c r="H112" s="2506"/>
      <c r="I112" s="2506"/>
      <c r="J112" s="2506"/>
      <c r="K112" s="2506"/>
      <c r="L112" s="2506"/>
      <c r="M112" s="684"/>
      <c r="N112" s="684"/>
      <c r="O112" s="684"/>
      <c r="P112" s="684"/>
      <c r="Q112" s="684"/>
      <c r="R112" s="684"/>
    </row>
    <row r="113" spans="1:18" x14ac:dyDescent="0.25">
      <c r="A113" s="1913" t="s">
        <v>431</v>
      </c>
      <c r="B113" s="1912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684"/>
      <c r="N113" s="684"/>
      <c r="O113" s="684"/>
      <c r="P113" s="684"/>
      <c r="Q113" s="684"/>
      <c r="R113" s="684"/>
    </row>
    <row r="114" spans="1:18" ht="15.75" thickBot="1" x14ac:dyDescent="0.3">
      <c r="A114" s="1911" t="s">
        <v>173</v>
      </c>
      <c r="B114" s="1889" t="s">
        <v>1009</v>
      </c>
      <c r="C114" s="1890" t="s">
        <v>952</v>
      </c>
      <c r="D114" s="1890" t="s">
        <v>876</v>
      </c>
      <c r="E114" s="1890" t="s">
        <v>818</v>
      </c>
      <c r="F114" s="1890" t="s">
        <v>784</v>
      </c>
      <c r="G114" s="1890" t="s">
        <v>723</v>
      </c>
      <c r="H114" s="1890" t="s">
        <v>834</v>
      </c>
      <c r="I114" s="1890" t="s">
        <v>833</v>
      </c>
      <c r="J114" s="2505" t="s">
        <v>832</v>
      </c>
      <c r="K114" s="1890" t="s">
        <v>831</v>
      </c>
      <c r="L114" s="2505" t="s">
        <v>830</v>
      </c>
      <c r="M114" s="684"/>
      <c r="N114" s="684"/>
      <c r="O114" s="684"/>
      <c r="P114" s="684"/>
      <c r="Q114" s="684"/>
      <c r="R114" s="684"/>
    </row>
    <row r="115" spans="1:18" x14ac:dyDescent="0.25">
      <c r="A115" s="1861" t="s">
        <v>410</v>
      </c>
      <c r="B115" s="1860">
        <v>441.65693500999998</v>
      </c>
      <c r="C115" s="1860">
        <v>447.84781913999996</v>
      </c>
      <c r="D115" s="1860">
        <v>468.59447868000001</v>
      </c>
      <c r="E115" s="1860">
        <v>107.18584704</v>
      </c>
      <c r="F115" s="1777">
        <v>117.14522484</v>
      </c>
      <c r="G115" s="1777">
        <v>99.788329989999994</v>
      </c>
      <c r="H115" s="1777">
        <v>100.9967</v>
      </c>
      <c r="I115" s="1777">
        <v>1.85728</v>
      </c>
      <c r="J115" s="1909">
        <v>2.0024100000000002</v>
      </c>
      <c r="K115" s="1908">
        <v>1.4126061767132867</v>
      </c>
      <c r="L115" s="1908">
        <v>1.2523315498746401</v>
      </c>
      <c r="M115" s="684"/>
      <c r="N115" s="684"/>
      <c r="O115" s="684"/>
      <c r="P115" s="684"/>
      <c r="Q115" s="684"/>
      <c r="R115" s="684"/>
    </row>
    <row r="116" spans="1:18" x14ac:dyDescent="0.25">
      <c r="A116" s="1861" t="s">
        <v>409</v>
      </c>
      <c r="B116" s="1860">
        <v>26.224818110000001</v>
      </c>
      <c r="C116" s="1860">
        <v>29.34022968</v>
      </c>
      <c r="D116" s="1860">
        <v>28.190352379999997</v>
      </c>
      <c r="E116" s="1860">
        <v>30.284166640000002</v>
      </c>
      <c r="F116" s="1777">
        <v>27.278884360000003</v>
      </c>
      <c r="G116" s="1777">
        <v>28.349988181776467</v>
      </c>
      <c r="H116" s="1777">
        <v>12.823799999999999</v>
      </c>
      <c r="I116" s="1777">
        <v>16.559150000000002</v>
      </c>
      <c r="J116" s="1909">
        <v>16.009309999999999</v>
      </c>
      <c r="K116" s="1908">
        <v>14.656978398811447</v>
      </c>
      <c r="L116" s="1908">
        <v>14.347110124374268</v>
      </c>
      <c r="M116" s="684"/>
      <c r="N116" s="684"/>
      <c r="O116" s="684"/>
      <c r="P116" s="684"/>
      <c r="Q116" s="684"/>
      <c r="R116" s="684"/>
    </row>
    <row r="117" spans="1:18" x14ac:dyDescent="0.25">
      <c r="A117" s="1861" t="s">
        <v>408</v>
      </c>
      <c r="B117" s="1860">
        <v>259.58393490999998</v>
      </c>
      <c r="C117" s="1860">
        <v>267.73527457</v>
      </c>
      <c r="D117" s="1860">
        <v>273.75083888999995</v>
      </c>
      <c r="E117" s="1860">
        <v>284.82058742999999</v>
      </c>
      <c r="F117" s="1777">
        <v>279.62175313</v>
      </c>
      <c r="G117" s="1777">
        <v>283.9248256972038</v>
      </c>
      <c r="H117" s="1777">
        <v>285.03501</v>
      </c>
      <c r="I117" s="1777">
        <v>288.44246999999996</v>
      </c>
      <c r="J117" s="1909">
        <v>295.23442</v>
      </c>
      <c r="K117" s="1908">
        <v>289.51303275824006</v>
      </c>
      <c r="L117" s="1908">
        <v>301.6199349373444</v>
      </c>
      <c r="M117" s="684"/>
      <c r="N117" s="684"/>
      <c r="O117" s="684"/>
      <c r="P117" s="684"/>
      <c r="Q117" s="684"/>
      <c r="R117" s="684"/>
    </row>
    <row r="118" spans="1:18" x14ac:dyDescent="0.25">
      <c r="A118" s="1861" t="s">
        <v>407</v>
      </c>
      <c r="B118" s="1860">
        <v>410.87487134000003</v>
      </c>
      <c r="C118" s="1860">
        <v>406.30790231999998</v>
      </c>
      <c r="D118" s="1860">
        <v>401.62193158000002</v>
      </c>
      <c r="E118" s="1860">
        <v>460.60156760999996</v>
      </c>
      <c r="F118" s="1777">
        <v>402.01684811999996</v>
      </c>
      <c r="G118" s="1777">
        <v>416.03634303629275</v>
      </c>
      <c r="H118" s="1777">
        <v>346.03796</v>
      </c>
      <c r="I118" s="1777">
        <v>368.17634999999996</v>
      </c>
      <c r="J118" s="1909">
        <v>420.47834</v>
      </c>
      <c r="K118" s="1908">
        <v>414.53195647550905</v>
      </c>
      <c r="L118" s="1908">
        <v>341.27866732013143</v>
      </c>
      <c r="M118" s="684"/>
      <c r="N118" s="684"/>
      <c r="O118" s="684"/>
      <c r="P118" s="684"/>
      <c r="Q118" s="684"/>
      <c r="R118" s="684"/>
    </row>
    <row r="119" spans="1:18" x14ac:dyDescent="0.25">
      <c r="A119" s="1861" t="s">
        <v>406</v>
      </c>
      <c r="B119" s="1860">
        <v>396.40935852000001</v>
      </c>
      <c r="C119" s="1860">
        <v>388.87601101999996</v>
      </c>
      <c r="D119" s="1860">
        <v>365.33684196999997</v>
      </c>
      <c r="E119" s="1860">
        <v>373.17940714999997</v>
      </c>
      <c r="F119" s="1777">
        <v>437.33049947000001</v>
      </c>
      <c r="G119" s="1777">
        <v>538.36630222658118</v>
      </c>
      <c r="H119" s="1777">
        <v>545.84307999999999</v>
      </c>
      <c r="I119" s="1777">
        <v>422.25117</v>
      </c>
      <c r="J119" s="1909">
        <v>489.92609999999996</v>
      </c>
      <c r="K119" s="1908">
        <v>486.66420107676026</v>
      </c>
      <c r="L119" s="1908">
        <v>634.16989939391954</v>
      </c>
      <c r="M119" s="684"/>
      <c r="N119" s="684"/>
      <c r="O119" s="684"/>
      <c r="P119" s="684"/>
      <c r="Q119" s="684"/>
      <c r="R119" s="684"/>
    </row>
    <row r="120" spans="1:18" x14ac:dyDescent="0.25">
      <c r="A120" s="1861" t="s">
        <v>405</v>
      </c>
      <c r="B120" s="1860">
        <v>4010.8658276399997</v>
      </c>
      <c r="C120" s="1860">
        <v>4453.24167846</v>
      </c>
      <c r="D120" s="1860">
        <v>4416.0488412500008</v>
      </c>
      <c r="E120" s="1860">
        <v>4560.4870142599993</v>
      </c>
      <c r="F120" s="1777">
        <v>5017.6792280399995</v>
      </c>
      <c r="G120" s="1777">
        <v>4888.5723818522101</v>
      </c>
      <c r="H120" s="1777">
        <v>4585.4046500000004</v>
      </c>
      <c r="I120" s="1777">
        <v>4962.1087600000001</v>
      </c>
      <c r="J120" s="1909">
        <v>5202.8182500000003</v>
      </c>
      <c r="K120" s="1908">
        <v>5393.1906151316689</v>
      </c>
      <c r="L120" s="1908">
        <v>5090.7289689081044</v>
      </c>
      <c r="M120" s="684"/>
      <c r="N120" s="684"/>
      <c r="O120" s="684"/>
      <c r="P120" s="684"/>
      <c r="Q120" s="684"/>
      <c r="R120" s="684"/>
    </row>
    <row r="121" spans="1:18" x14ac:dyDescent="0.25">
      <c r="A121" s="1861" t="s">
        <v>404</v>
      </c>
      <c r="B121" s="1860">
        <v>1011.1216210399999</v>
      </c>
      <c r="C121" s="1860">
        <v>1118.24245221</v>
      </c>
      <c r="D121" s="1860">
        <v>1088.6092081300001</v>
      </c>
      <c r="E121" s="1860">
        <v>1075.21926859</v>
      </c>
      <c r="F121" s="1777">
        <v>1027.1973847700001</v>
      </c>
      <c r="G121" s="1777">
        <v>1032.4612103664458</v>
      </c>
      <c r="H121" s="1777">
        <v>953.39337</v>
      </c>
      <c r="I121" s="1777">
        <v>968.79449</v>
      </c>
      <c r="J121" s="1909">
        <v>994.95964000000004</v>
      </c>
      <c r="K121" s="1908">
        <v>974.59729409597992</v>
      </c>
      <c r="L121" s="1908">
        <v>989.13490701656394</v>
      </c>
      <c r="M121" s="684"/>
      <c r="N121" s="684"/>
      <c r="O121" s="684"/>
      <c r="P121" s="684"/>
      <c r="Q121" s="684"/>
      <c r="R121" s="684"/>
    </row>
    <row r="122" spans="1:18" x14ac:dyDescent="0.25">
      <c r="A122" s="1861" t="s">
        <v>403</v>
      </c>
      <c r="B122" s="1860">
        <v>174.04198169</v>
      </c>
      <c r="C122" s="1860">
        <v>164.35805005999998</v>
      </c>
      <c r="D122" s="1860">
        <v>192.71117418</v>
      </c>
      <c r="E122" s="1860">
        <v>171.62184142000001</v>
      </c>
      <c r="F122" s="1777">
        <v>171.11165296999997</v>
      </c>
      <c r="G122" s="1777">
        <v>117.04422892233463</v>
      </c>
      <c r="H122" s="1777">
        <v>75.518429999999995</v>
      </c>
      <c r="I122" s="1777">
        <v>98.773200000000003</v>
      </c>
      <c r="J122" s="1909">
        <v>167.21822</v>
      </c>
      <c r="K122" s="1908">
        <v>130.8370826145169</v>
      </c>
      <c r="L122" s="1908">
        <v>145.69837485853529</v>
      </c>
      <c r="M122" s="684"/>
      <c r="N122" s="684"/>
      <c r="O122" s="684"/>
      <c r="P122" s="684"/>
      <c r="Q122" s="684"/>
      <c r="R122" s="684"/>
    </row>
    <row r="123" spans="1:18" x14ac:dyDescent="0.25">
      <c r="A123" s="1861" t="s">
        <v>402</v>
      </c>
      <c r="B123" s="1860">
        <v>552.24370778999992</v>
      </c>
      <c r="C123" s="1860">
        <v>537.20861887000001</v>
      </c>
      <c r="D123" s="1860">
        <v>560.01875829000005</v>
      </c>
      <c r="E123" s="1860">
        <v>547.15254937999998</v>
      </c>
      <c r="F123" s="1777">
        <v>574.69122171000004</v>
      </c>
      <c r="G123" s="1777">
        <v>559.92549248501268</v>
      </c>
      <c r="H123" s="1777">
        <v>427.02046999999999</v>
      </c>
      <c r="I123" s="1777">
        <v>388.36265999999995</v>
      </c>
      <c r="J123" s="1909">
        <v>350.25796000000003</v>
      </c>
      <c r="K123" s="1908">
        <v>440.13371452493129</v>
      </c>
      <c r="L123" s="1908">
        <v>529.63269982655243</v>
      </c>
      <c r="M123" s="684"/>
      <c r="N123" s="684"/>
      <c r="O123" s="684"/>
      <c r="P123" s="684"/>
      <c r="Q123" s="684"/>
      <c r="R123" s="684"/>
    </row>
    <row r="124" spans="1:18" x14ac:dyDescent="0.25">
      <c r="A124" s="1861" t="s">
        <v>401</v>
      </c>
      <c r="B124" s="1860">
        <v>273.15829368999999</v>
      </c>
      <c r="C124" s="1860">
        <v>240.55240584000001</v>
      </c>
      <c r="D124" s="1860">
        <v>208.10270634</v>
      </c>
      <c r="E124" s="1860">
        <v>263.07568609999998</v>
      </c>
      <c r="F124" s="1777">
        <v>252.86691921999997</v>
      </c>
      <c r="G124" s="1777">
        <v>268.85403000872265</v>
      </c>
      <c r="H124" s="1777">
        <v>268.38204999999999</v>
      </c>
      <c r="I124" s="1777">
        <v>284.77002000000005</v>
      </c>
      <c r="J124" s="1909">
        <v>275.84080999999998</v>
      </c>
      <c r="K124" s="1908">
        <v>281.60832142643068</v>
      </c>
      <c r="L124" s="1908">
        <v>266.35366300550675</v>
      </c>
      <c r="M124" s="684"/>
      <c r="N124" s="684"/>
      <c r="O124" s="684"/>
      <c r="P124" s="684"/>
      <c r="Q124" s="684"/>
      <c r="R124" s="684"/>
    </row>
    <row r="125" spans="1:18" x14ac:dyDescent="0.25">
      <c r="A125" s="1861" t="s">
        <v>400</v>
      </c>
      <c r="B125" s="1860">
        <v>959.44400879</v>
      </c>
      <c r="C125" s="1860">
        <v>1024.0923216900001</v>
      </c>
      <c r="D125" s="1860">
        <v>816.72417679</v>
      </c>
      <c r="E125" s="1860">
        <v>842.30606325999997</v>
      </c>
      <c r="F125" s="1777">
        <v>833.21648720999997</v>
      </c>
      <c r="G125" s="1777">
        <v>833.23369301299067</v>
      </c>
      <c r="H125" s="1777">
        <v>823.81020999999998</v>
      </c>
      <c r="I125" s="1777">
        <v>840.66114000000005</v>
      </c>
      <c r="J125" s="1909">
        <v>856.01541000000009</v>
      </c>
      <c r="K125" s="1908">
        <v>826.52495836451567</v>
      </c>
      <c r="L125" s="1908">
        <v>775.58055758597675</v>
      </c>
      <c r="M125" s="684"/>
      <c r="N125" s="684"/>
      <c r="O125" s="684"/>
      <c r="P125" s="684"/>
      <c r="Q125" s="684"/>
      <c r="R125" s="684"/>
    </row>
    <row r="126" spans="1:18" x14ac:dyDescent="0.25">
      <c r="A126" s="1861" t="s">
        <v>399</v>
      </c>
      <c r="B126" s="1860">
        <v>2880.1613610200002</v>
      </c>
      <c r="C126" s="1860">
        <v>3494.8800418200003</v>
      </c>
      <c r="D126" s="1860">
        <v>3294.4482477699999</v>
      </c>
      <c r="E126" s="1860">
        <v>3443.4093354099996</v>
      </c>
      <c r="F126" s="1777">
        <v>3216.6238040999997</v>
      </c>
      <c r="G126" s="1777">
        <v>3219.642430350008</v>
      </c>
      <c r="H126" s="1777">
        <v>2882.6282999999999</v>
      </c>
      <c r="I126" s="1777">
        <v>2942.69175</v>
      </c>
      <c r="J126" s="1909">
        <v>3003.73101</v>
      </c>
      <c r="K126" s="1908">
        <v>3028.8793301926448</v>
      </c>
      <c r="L126" s="1908">
        <v>3012.4039302987699</v>
      </c>
      <c r="M126" s="684"/>
      <c r="N126" s="684"/>
      <c r="O126" s="684"/>
      <c r="P126" s="684"/>
      <c r="Q126" s="684"/>
      <c r="R126" s="684"/>
    </row>
    <row r="127" spans="1:18" x14ac:dyDescent="0.25">
      <c r="A127" s="1861" t="s">
        <v>398</v>
      </c>
      <c r="B127" s="1860">
        <v>6637.2145851700006</v>
      </c>
      <c r="C127" s="1860">
        <v>6849.3344674499995</v>
      </c>
      <c r="D127" s="1860">
        <v>6934.8583931800003</v>
      </c>
      <c r="E127" s="1860">
        <v>7106.4795352500005</v>
      </c>
      <c r="F127" s="1777">
        <v>7153.8531469199997</v>
      </c>
      <c r="G127" s="1777">
        <v>7248.789705042519</v>
      </c>
      <c r="H127" s="1777">
        <v>6697.9018900000001</v>
      </c>
      <c r="I127" s="1777">
        <v>6729.2087499999998</v>
      </c>
      <c r="J127" s="1909">
        <v>6786.5412100000003</v>
      </c>
      <c r="K127" s="1908">
        <v>7151.6477233539026</v>
      </c>
      <c r="L127" s="1908">
        <v>7197.50116408351</v>
      </c>
      <c r="M127" s="684"/>
      <c r="N127" s="684"/>
      <c r="O127" s="684"/>
      <c r="P127" s="684"/>
      <c r="Q127" s="684"/>
      <c r="R127" s="684"/>
    </row>
    <row r="128" spans="1:18" x14ac:dyDescent="0.25">
      <c r="A128" s="1861" t="s">
        <v>397</v>
      </c>
      <c r="B128" s="1860">
        <v>729.64713871999993</v>
      </c>
      <c r="C128" s="1860">
        <v>736.92793798000002</v>
      </c>
      <c r="D128" s="1860">
        <v>811.99960589000011</v>
      </c>
      <c r="E128" s="1860">
        <v>726.34177141999999</v>
      </c>
      <c r="F128" s="1777">
        <v>715.24663429999998</v>
      </c>
      <c r="G128" s="1777">
        <v>686.8245094615578</v>
      </c>
      <c r="H128" s="1777">
        <v>676.92598999999996</v>
      </c>
      <c r="I128" s="1777">
        <v>687.20897000000002</v>
      </c>
      <c r="J128" s="1909">
        <v>686.69535999999994</v>
      </c>
      <c r="K128" s="1908">
        <v>681.4823482502992</v>
      </c>
      <c r="L128" s="1908">
        <v>677.38211129616923</v>
      </c>
      <c r="M128" s="684"/>
      <c r="N128" s="684"/>
      <c r="O128" s="684"/>
      <c r="P128" s="684"/>
      <c r="Q128" s="684"/>
      <c r="R128" s="684"/>
    </row>
    <row r="129" spans="1:18" x14ac:dyDescent="0.25">
      <c r="A129" s="1861" t="s">
        <v>396</v>
      </c>
      <c r="B129" s="1860">
        <v>0</v>
      </c>
      <c r="C129" s="1860">
        <v>0</v>
      </c>
      <c r="D129" s="1860">
        <v>0</v>
      </c>
      <c r="E129" s="1860">
        <v>0</v>
      </c>
      <c r="F129" s="1777">
        <v>0</v>
      </c>
      <c r="G129" s="1777">
        <v>0</v>
      </c>
      <c r="H129" s="1777">
        <v>0</v>
      </c>
      <c r="I129" s="1777">
        <v>0</v>
      </c>
      <c r="J129" s="1909">
        <v>0</v>
      </c>
      <c r="K129" s="1908">
        <v>1.8145014779364754E-3</v>
      </c>
      <c r="L129" s="1908">
        <v>0</v>
      </c>
      <c r="M129" s="684"/>
      <c r="N129" s="684"/>
      <c r="O129" s="684"/>
      <c r="P129" s="684"/>
      <c r="Q129" s="684"/>
      <c r="R129" s="684"/>
    </row>
    <row r="130" spans="1:18" x14ac:dyDescent="0.25">
      <c r="A130" s="1910" t="s">
        <v>395</v>
      </c>
      <c r="B130" s="1909">
        <v>3072.5084618599994</v>
      </c>
      <c r="C130" s="1909">
        <v>3011.0625661799995</v>
      </c>
      <c r="D130" s="1909">
        <v>2981.8834907</v>
      </c>
      <c r="E130" s="1909">
        <v>2831.5775145399998</v>
      </c>
      <c r="F130" s="1908">
        <v>2688.4821405499988</v>
      </c>
      <c r="G130" s="1908">
        <v>2163.7603803858992</v>
      </c>
      <c r="H130" s="1908">
        <v>3001.2133100000005</v>
      </c>
      <c r="I130" s="1908">
        <v>2716.7855300000001</v>
      </c>
      <c r="J130" s="1909">
        <v>2813.03087</v>
      </c>
      <c r="K130" s="1908">
        <v>4747.5722950412564</v>
      </c>
      <c r="L130" s="1908">
        <v>2661.5453923012215</v>
      </c>
      <c r="M130" s="684"/>
      <c r="N130" s="684"/>
      <c r="O130" s="684"/>
      <c r="P130" s="684"/>
      <c r="Q130" s="684"/>
      <c r="R130" s="684"/>
    </row>
    <row r="131" spans="1:18" x14ac:dyDescent="0.25">
      <c r="A131" s="1910" t="s">
        <v>394</v>
      </c>
      <c r="B131" s="1909">
        <v>9882.0393810599999</v>
      </c>
      <c r="C131" s="1908">
        <v>9827.25501024</v>
      </c>
      <c r="D131" s="1908">
        <v>9851.1130603700003</v>
      </c>
      <c r="E131" s="1908">
        <v>9783.569086810001</v>
      </c>
      <c r="F131" s="1908">
        <v>9680.3636018100005</v>
      </c>
      <c r="G131" s="1908">
        <v>9560.7049120700794</v>
      </c>
      <c r="H131" s="1908">
        <v>9489.7245199999998</v>
      </c>
      <c r="I131" s="1908">
        <v>9430.3825399999987</v>
      </c>
      <c r="J131" s="1908">
        <v>9175.4048299999995</v>
      </c>
      <c r="K131" s="1908">
        <v>9294.6924236972172</v>
      </c>
      <c r="L131" s="1908">
        <v>9206.4509913522033</v>
      </c>
      <c r="M131" s="684"/>
      <c r="N131" s="684"/>
      <c r="O131" s="684"/>
      <c r="P131" s="684"/>
      <c r="Q131" s="684"/>
      <c r="R131" s="684"/>
    </row>
    <row r="132" spans="1:18" x14ac:dyDescent="0.25">
      <c r="A132" s="1910" t="s">
        <v>829</v>
      </c>
      <c r="B132" s="1909">
        <v>6420.9010529349998</v>
      </c>
      <c r="C132" s="1909">
        <v>6391.1570384199995</v>
      </c>
      <c r="D132" s="1909">
        <v>6480.32268019</v>
      </c>
      <c r="E132" s="1909">
        <v>6266.2142895100005</v>
      </c>
      <c r="F132" s="1908">
        <v>6240.6948243799998</v>
      </c>
      <c r="G132" s="1908">
        <v>6312.0437059099995</v>
      </c>
      <c r="H132" s="1908">
        <v>6332.1318689</v>
      </c>
      <c r="I132" s="1908">
        <v>6352.7469496299991</v>
      </c>
      <c r="J132" s="1908">
        <v>0</v>
      </c>
      <c r="K132" s="1908">
        <v>0</v>
      </c>
      <c r="L132" s="1908">
        <v>0</v>
      </c>
      <c r="M132" s="684"/>
      <c r="N132" s="684"/>
      <c r="O132" s="684"/>
      <c r="P132" s="684"/>
      <c r="Q132" s="684"/>
      <c r="R132" s="684"/>
    </row>
    <row r="133" spans="1:18" x14ac:dyDescent="0.25">
      <c r="A133" s="1910" t="s">
        <v>828</v>
      </c>
      <c r="B133" s="1909">
        <v>3461.138328125</v>
      </c>
      <c r="C133" s="1909">
        <v>3436.0979718200001</v>
      </c>
      <c r="D133" s="1909">
        <v>3370.7903801800003</v>
      </c>
      <c r="E133" s="1909">
        <v>3517.3547973000004</v>
      </c>
      <c r="F133" s="1908">
        <v>3439.6687774300008</v>
      </c>
      <c r="G133" s="1908">
        <v>3248.6612061600799</v>
      </c>
      <c r="H133" s="1908">
        <v>3157.5926510999998</v>
      </c>
      <c r="I133" s="1908">
        <v>3077.6355903700005</v>
      </c>
      <c r="J133" s="1908">
        <v>0</v>
      </c>
      <c r="K133" s="1908">
        <v>0</v>
      </c>
      <c r="L133" s="1908">
        <v>0</v>
      </c>
      <c r="M133" s="684"/>
      <c r="N133" s="684"/>
      <c r="O133" s="684"/>
      <c r="P133" s="684"/>
      <c r="Q133" s="684"/>
      <c r="R133" s="684"/>
    </row>
    <row r="134" spans="1:18" x14ac:dyDescent="0.25">
      <c r="A134" s="1910" t="s">
        <v>393</v>
      </c>
      <c r="B134" s="1909">
        <v>556.76231551000001</v>
      </c>
      <c r="C134" s="1909">
        <v>742.78753506999999</v>
      </c>
      <c r="D134" s="1909">
        <v>786.32970391000003</v>
      </c>
      <c r="E134" s="1909">
        <v>813.24819113000001</v>
      </c>
      <c r="F134" s="1908">
        <v>818.98283403999994</v>
      </c>
      <c r="G134" s="1908">
        <v>764.53581470058759</v>
      </c>
      <c r="H134" s="1908">
        <v>740.74413000000004</v>
      </c>
      <c r="I134" s="1908">
        <v>756.79488000000003</v>
      </c>
      <c r="J134" s="1908">
        <v>738.37874999999997</v>
      </c>
      <c r="K134" s="1908">
        <v>713.61862170645816</v>
      </c>
      <c r="L134" s="1908">
        <v>689.98168687943166</v>
      </c>
      <c r="M134" s="684"/>
      <c r="N134" s="684"/>
      <c r="O134" s="684"/>
      <c r="P134" s="684"/>
      <c r="Q134" s="684"/>
      <c r="R134" s="684"/>
    </row>
    <row r="135" spans="1:18" x14ac:dyDescent="0.25">
      <c r="A135" s="1910" t="s">
        <v>392</v>
      </c>
      <c r="B135" s="1909">
        <v>13.62439852</v>
      </c>
      <c r="C135" s="1909">
        <v>13.158584980000001</v>
      </c>
      <c r="D135" s="1909">
        <v>6.9225565099999997</v>
      </c>
      <c r="E135" s="1909">
        <v>5.5582957200000003</v>
      </c>
      <c r="F135" s="1908">
        <v>5.63217268</v>
      </c>
      <c r="G135" s="1908">
        <v>5.4111674649268746</v>
      </c>
      <c r="H135" s="1908">
        <v>4.1076800000000002</v>
      </c>
      <c r="I135" s="1908">
        <v>5.2948199999999996</v>
      </c>
      <c r="J135" s="1908">
        <v>5.1962600000000005</v>
      </c>
      <c r="K135" s="1908">
        <v>3.6560732500069859</v>
      </c>
      <c r="L135" s="1908">
        <v>4.1977843735772602</v>
      </c>
      <c r="M135" s="684"/>
      <c r="N135" s="684"/>
      <c r="O135" s="684"/>
      <c r="P135" s="684"/>
      <c r="Q135" s="684"/>
      <c r="R135" s="684"/>
    </row>
    <row r="136" spans="1:18" x14ac:dyDescent="0.25">
      <c r="A136" s="1861" t="s">
        <v>391</v>
      </c>
      <c r="B136" s="1860">
        <v>115.92268811</v>
      </c>
      <c r="C136" s="1860">
        <v>119.68339796999999</v>
      </c>
      <c r="D136" s="1860">
        <v>121.57089625</v>
      </c>
      <c r="E136" s="1860">
        <v>172.93903860999998</v>
      </c>
      <c r="F136" s="1777">
        <v>182.11466421</v>
      </c>
      <c r="G136" s="1777">
        <v>185.97579034340396</v>
      </c>
      <c r="H136" s="1777">
        <v>76.738210000000009</v>
      </c>
      <c r="I136" s="1908">
        <v>79.916830000000004</v>
      </c>
      <c r="J136" s="1908">
        <v>30.206520000000001</v>
      </c>
      <c r="K136" s="1908">
        <v>38.014917589401293</v>
      </c>
      <c r="L136" s="1908">
        <v>43.408043924351723</v>
      </c>
      <c r="M136" s="684"/>
      <c r="N136" s="684"/>
      <c r="O136" s="684"/>
      <c r="P136" s="684"/>
      <c r="Q136" s="684"/>
      <c r="R136" s="684"/>
    </row>
    <row r="137" spans="1:18" x14ac:dyDescent="0.25">
      <c r="A137" s="1861" t="s">
        <v>390</v>
      </c>
      <c r="B137" s="1860">
        <v>900.32174287999999</v>
      </c>
      <c r="C137" s="1860">
        <v>920.28546196999991</v>
      </c>
      <c r="D137" s="1860">
        <v>925.96738584000002</v>
      </c>
      <c r="E137" s="1860">
        <v>962.25465975999998</v>
      </c>
      <c r="F137" s="1777">
        <v>899.12913460999994</v>
      </c>
      <c r="G137" s="1777">
        <v>938.47155821334513</v>
      </c>
      <c r="H137" s="1777">
        <v>949.30048999999997</v>
      </c>
      <c r="I137" s="1908">
        <v>891.29363999999998</v>
      </c>
      <c r="J137" s="1908">
        <v>935.78188999999998</v>
      </c>
      <c r="K137" s="1908">
        <v>961.30915592874339</v>
      </c>
      <c r="L137" s="1908">
        <v>978.62049279063422</v>
      </c>
      <c r="M137" s="684"/>
      <c r="N137" s="684"/>
      <c r="O137" s="684"/>
      <c r="P137" s="684"/>
      <c r="Q137" s="684"/>
      <c r="R137" s="684"/>
    </row>
    <row r="138" spans="1:18" ht="15.75" thickBot="1" x14ac:dyDescent="0.3">
      <c r="A138" s="1859" t="s">
        <v>389</v>
      </c>
      <c r="B138" s="1858">
        <v>2470.3718705699998</v>
      </c>
      <c r="C138" s="1907">
        <v>2566.1042552100002</v>
      </c>
      <c r="D138" s="1907">
        <v>2004.5459632299999</v>
      </c>
      <c r="E138" s="1907">
        <v>2087.1704389900001</v>
      </c>
      <c r="F138" s="1907">
        <v>2080.2042971899996</v>
      </c>
      <c r="G138" s="1907">
        <v>2528.7131611587592</v>
      </c>
      <c r="H138" s="1907">
        <v>3398.3985800000005</v>
      </c>
      <c r="I138" s="1907">
        <v>3177.0701899999999</v>
      </c>
      <c r="J138" s="1907">
        <v>2756.4329899999998</v>
      </c>
      <c r="K138" s="1907">
        <v>2742.1583310061797</v>
      </c>
      <c r="L138" s="1907">
        <v>3095.9198762718811</v>
      </c>
      <c r="M138" s="684"/>
      <c r="N138" s="684"/>
      <c r="O138" s="684"/>
      <c r="P138" s="684"/>
      <c r="Q138" s="684"/>
      <c r="R138" s="684"/>
    </row>
    <row r="139" spans="1:18" ht="15.75" thickBot="1" x14ac:dyDescent="0.3">
      <c r="A139" s="1835" t="s">
        <v>388</v>
      </c>
      <c r="B139" s="1834">
        <v>35774.199301949993</v>
      </c>
      <c r="C139" s="1834">
        <v>37359.282022730004</v>
      </c>
      <c r="D139" s="1834">
        <v>36539.348612129994</v>
      </c>
      <c r="E139" s="1834">
        <v>36648.481866520007</v>
      </c>
      <c r="F139" s="1834">
        <v>36580.788534249994</v>
      </c>
      <c r="G139" s="1834">
        <v>36369.386254970661</v>
      </c>
      <c r="H139" s="1834">
        <v>36341.948830000008</v>
      </c>
      <c r="I139" s="1916">
        <v>36057.404590000006</v>
      </c>
      <c r="J139" s="1916">
        <v>36002.160560000004</v>
      </c>
      <c r="K139" s="1834">
        <v>38616.703795561669</v>
      </c>
      <c r="L139" s="1834">
        <v>36657.208588098634</v>
      </c>
      <c r="M139" s="684"/>
      <c r="N139" s="684"/>
      <c r="O139" s="684"/>
      <c r="P139" s="684"/>
      <c r="Q139" s="684"/>
      <c r="R139" s="684"/>
    </row>
    <row r="140" spans="1:18" x14ac:dyDescent="0.25">
      <c r="A140" s="1861" t="s">
        <v>716</v>
      </c>
      <c r="B140" s="1860">
        <v>32648.918493789999</v>
      </c>
      <c r="C140" s="1860">
        <v>31423.477888920002</v>
      </c>
      <c r="D140" s="1860">
        <v>31353.85307112</v>
      </c>
      <c r="E140" s="1860">
        <v>31155.672422889998</v>
      </c>
      <c r="F140" s="1777">
        <v>31330.6965777</v>
      </c>
      <c r="G140" s="1777">
        <v>31053.240595749401</v>
      </c>
      <c r="H140" s="1777">
        <v>31104.562899999997</v>
      </c>
      <c r="I140" s="1908">
        <v>31411.083549999999</v>
      </c>
      <c r="J140" s="1908"/>
      <c r="K140" s="1777"/>
      <c r="L140" s="1777"/>
      <c r="M140" s="684"/>
      <c r="N140" s="684"/>
      <c r="O140" s="684"/>
      <c r="P140" s="684"/>
      <c r="Q140" s="684"/>
      <c r="R140" s="684"/>
    </row>
    <row r="141" spans="1:18" x14ac:dyDescent="0.25">
      <c r="A141" s="1861" t="s">
        <v>715</v>
      </c>
      <c r="B141" s="1860">
        <v>7998.95709635</v>
      </c>
      <c r="C141" s="1860">
        <v>7899.5036889500007</v>
      </c>
      <c r="D141" s="1860">
        <v>8012.0879094299999</v>
      </c>
      <c r="E141" s="1860">
        <v>8157.1974949799996</v>
      </c>
      <c r="F141" s="1777">
        <v>8305.479613290001</v>
      </c>
      <c r="G141" s="1777">
        <v>8327.5389922300001</v>
      </c>
      <c r="H141" s="1777">
        <v>8033.6223499999996</v>
      </c>
      <c r="I141" s="1908">
        <v>8188.3984700000001</v>
      </c>
      <c r="J141" s="1908"/>
      <c r="K141" s="1777"/>
      <c r="L141" s="1777"/>
      <c r="M141" s="684"/>
      <c r="N141" s="684"/>
      <c r="O141" s="684"/>
      <c r="P141" s="684"/>
      <c r="Q141" s="684"/>
      <c r="R141" s="684"/>
    </row>
    <row r="142" spans="1:18" ht="15.75" thickBot="1" x14ac:dyDescent="0.3">
      <c r="A142" s="1859" t="s">
        <v>714</v>
      </c>
      <c r="B142" s="1858">
        <v>1136.17926382</v>
      </c>
      <c r="C142" s="1858">
        <v>1129.9146690700002</v>
      </c>
      <c r="D142" s="1858">
        <v>1146.51051177</v>
      </c>
      <c r="E142" s="1858">
        <v>1153.9342140200001</v>
      </c>
      <c r="F142" s="2507">
        <v>1155.1174098800002</v>
      </c>
      <c r="G142" s="2507">
        <v>1211.21751079</v>
      </c>
      <c r="H142" s="2507">
        <v>1828.5614599999999</v>
      </c>
      <c r="I142" s="1907">
        <v>1843.1431100000002</v>
      </c>
      <c r="J142" s="1907"/>
      <c r="K142" s="2507"/>
      <c r="L142" s="2507"/>
      <c r="M142" s="684"/>
      <c r="N142" s="684"/>
      <c r="O142" s="684"/>
      <c r="P142" s="684"/>
      <c r="Q142" s="684"/>
      <c r="R142" s="684"/>
    </row>
    <row r="143" spans="1:18" ht="15.75" thickBot="1" x14ac:dyDescent="0.3">
      <c r="A143" s="1833" t="s">
        <v>387</v>
      </c>
      <c r="B143" s="1832">
        <v>41784.054853959999</v>
      </c>
      <c r="C143" s="1832">
        <v>40452.896246939999</v>
      </c>
      <c r="D143" s="1832">
        <v>40512.451492320004</v>
      </c>
      <c r="E143" s="1832">
        <v>40466.80413189</v>
      </c>
      <c r="F143" s="1834">
        <v>40791.293600870005</v>
      </c>
      <c r="G143" s="1834">
        <v>40591.997098769396</v>
      </c>
      <c r="H143" s="1834">
        <v>40966.746709999992</v>
      </c>
      <c r="I143" s="1916">
        <v>41442.625129999993</v>
      </c>
      <c r="J143" s="1916">
        <v>41541.755250000002</v>
      </c>
      <c r="K143" s="1834">
        <v>41223.189190326797</v>
      </c>
      <c r="L143" s="1834">
        <v>41350.289977962399</v>
      </c>
      <c r="M143" s="684"/>
      <c r="N143" s="684"/>
      <c r="O143" s="684"/>
      <c r="P143" s="684"/>
      <c r="Q143" s="684"/>
      <c r="R143" s="684"/>
    </row>
    <row r="144" spans="1:18" ht="15.75" thickBot="1" x14ac:dyDescent="0.3">
      <c r="A144" s="1835" t="s">
        <v>380</v>
      </c>
      <c r="B144" s="1834">
        <v>1143.19136697</v>
      </c>
      <c r="C144" s="1834">
        <v>987.98805177999998</v>
      </c>
      <c r="D144" s="1834">
        <v>1514.31692914</v>
      </c>
      <c r="E144" s="1834">
        <v>1038.9557444299999</v>
      </c>
      <c r="F144" s="1834">
        <v>1285.86924129</v>
      </c>
      <c r="G144" s="1834">
        <v>959.79010965999987</v>
      </c>
      <c r="H144" s="1834">
        <v>1209.9736399999999</v>
      </c>
      <c r="I144" s="1916">
        <v>915.37873000000002</v>
      </c>
      <c r="J144" s="1916">
        <v>1194.02964</v>
      </c>
      <c r="K144" s="1834">
        <v>955.54162246874</v>
      </c>
      <c r="L144" s="1834">
        <v>1268.2643737862013</v>
      </c>
      <c r="M144" s="684"/>
      <c r="N144" s="684"/>
      <c r="O144" s="684"/>
      <c r="P144" s="684"/>
      <c r="Q144" s="684"/>
      <c r="R144" s="684"/>
    </row>
    <row r="145" spans="1:18" ht="15.75" thickBot="1" x14ac:dyDescent="0.3">
      <c r="A145" s="1835" t="s">
        <v>827</v>
      </c>
      <c r="B145" s="1834">
        <v>0</v>
      </c>
      <c r="C145" s="1834">
        <v>0</v>
      </c>
      <c r="D145" s="1834">
        <v>0</v>
      </c>
      <c r="E145" s="1834">
        <v>0</v>
      </c>
      <c r="F145" s="1834">
        <v>0</v>
      </c>
      <c r="G145" s="1834">
        <v>0</v>
      </c>
      <c r="H145" s="1834">
        <v>0</v>
      </c>
      <c r="I145" s="1916">
        <v>0</v>
      </c>
      <c r="J145" s="1916">
        <v>0</v>
      </c>
      <c r="K145" s="1834">
        <v>0</v>
      </c>
      <c r="L145" s="1834">
        <v>0</v>
      </c>
      <c r="M145" s="684"/>
      <c r="N145" s="684"/>
      <c r="O145" s="684"/>
      <c r="P145" s="684"/>
      <c r="Q145" s="684"/>
      <c r="R145" s="684"/>
    </row>
    <row r="146" spans="1:18" ht="15.75" thickBot="1" x14ac:dyDescent="0.3">
      <c r="A146" s="1833" t="s">
        <v>386</v>
      </c>
      <c r="B146" s="1832">
        <v>78701.445522879992</v>
      </c>
      <c r="C146" s="1905">
        <v>78800.16632145</v>
      </c>
      <c r="D146" s="1905">
        <v>78566.117033589995</v>
      </c>
      <c r="E146" s="1905">
        <v>78154.241742840008</v>
      </c>
      <c r="F146" s="1834">
        <v>78657.951376409997</v>
      </c>
      <c r="G146" s="1834">
        <v>77921.17346340006</v>
      </c>
      <c r="H146" s="1834">
        <v>78518.669179999997</v>
      </c>
      <c r="I146" s="1916">
        <v>78415.408449999988</v>
      </c>
      <c r="J146" s="1916">
        <v>78737.945449999999</v>
      </c>
      <c r="K146" s="1834">
        <v>80795.434608357202</v>
      </c>
      <c r="L146" s="1834">
        <v>79275.76293984722</v>
      </c>
      <c r="M146" s="684"/>
      <c r="N146" s="684"/>
      <c r="O146" s="684"/>
      <c r="P146" s="684"/>
      <c r="Q146" s="684"/>
      <c r="R146" s="684"/>
    </row>
    <row r="147" spans="1:18" ht="15.75" thickBot="1" x14ac:dyDescent="0.3">
      <c r="A147" s="1835" t="s">
        <v>385</v>
      </c>
      <c r="B147" s="1834">
        <v>78701.445522879992</v>
      </c>
      <c r="C147" s="1834">
        <v>78800.16632145</v>
      </c>
      <c r="D147" s="1834">
        <v>78566.117033589995</v>
      </c>
      <c r="E147" s="1834">
        <v>78154.241742840008</v>
      </c>
      <c r="F147" s="1834">
        <v>78657.951376409997</v>
      </c>
      <c r="G147" s="1834">
        <v>77921.17346340006</v>
      </c>
      <c r="H147" s="1834">
        <v>78518.669179999997</v>
      </c>
      <c r="I147" s="1916">
        <v>78415.408449999988</v>
      </c>
      <c r="J147" s="1916">
        <v>78737.945449999999</v>
      </c>
      <c r="K147" s="1834">
        <v>80795.434608357202</v>
      </c>
      <c r="L147" s="1834">
        <v>79275.76293984722</v>
      </c>
      <c r="M147" s="684"/>
      <c r="N147" s="684"/>
      <c r="O147" s="684"/>
      <c r="P147" s="684"/>
      <c r="Q147" s="684"/>
      <c r="R147" s="684"/>
    </row>
    <row r="148" spans="1:18" x14ac:dyDescent="0.25">
      <c r="A148" s="1679"/>
      <c r="B148" s="33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684"/>
      <c r="N148" s="684"/>
      <c r="O148" s="684"/>
      <c r="P148" s="684"/>
      <c r="Q148" s="684"/>
      <c r="R148" s="684"/>
    </row>
    <row r="149" spans="1:18" x14ac:dyDescent="0.25">
      <c r="A149" s="1913" t="s">
        <v>430</v>
      </c>
      <c r="B149" s="191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684"/>
      <c r="N149" s="684"/>
      <c r="O149" s="684"/>
      <c r="P149" s="684"/>
      <c r="Q149" s="684"/>
      <c r="R149" s="684"/>
    </row>
    <row r="150" spans="1:18" ht="15.75" thickBot="1" x14ac:dyDescent="0.3">
      <c r="A150" s="1911" t="s">
        <v>173</v>
      </c>
      <c r="B150" s="1889" t="s">
        <v>1009</v>
      </c>
      <c r="C150" s="1890" t="s">
        <v>952</v>
      </c>
      <c r="D150" s="1890" t="s">
        <v>876</v>
      </c>
      <c r="E150" s="1890" t="s">
        <v>818</v>
      </c>
      <c r="F150" s="1890" t="s">
        <v>784</v>
      </c>
      <c r="G150" s="1890" t="s">
        <v>723</v>
      </c>
      <c r="H150" s="1890" t="s">
        <v>834</v>
      </c>
      <c r="I150" s="1890" t="s">
        <v>833</v>
      </c>
      <c r="J150" s="2505" t="s">
        <v>832</v>
      </c>
      <c r="K150" s="1890" t="s">
        <v>831</v>
      </c>
      <c r="L150" s="2505" t="s">
        <v>830</v>
      </c>
      <c r="M150" s="684"/>
      <c r="N150" s="684"/>
      <c r="O150" s="684"/>
      <c r="P150" s="684"/>
      <c r="Q150" s="684"/>
      <c r="R150" s="684"/>
    </row>
    <row r="151" spans="1:18" x14ac:dyDescent="0.25">
      <c r="A151" s="1861" t="s">
        <v>410</v>
      </c>
      <c r="B151" s="1860">
        <v>56.320755439999999</v>
      </c>
      <c r="C151" s="1860">
        <v>57.525494899999998</v>
      </c>
      <c r="D151" s="1860">
        <v>54.81908825</v>
      </c>
      <c r="E151" s="1860">
        <v>56.073449330000003</v>
      </c>
      <c r="F151" s="1777">
        <v>53.262684800000002</v>
      </c>
      <c r="G151" s="1777">
        <v>56.243450689999996</v>
      </c>
      <c r="H151" s="1777">
        <v>52.328429999999997</v>
      </c>
      <c r="I151" s="1777">
        <v>55.926870000000001</v>
      </c>
      <c r="J151" s="1909">
        <v>68.172380000000004</v>
      </c>
      <c r="K151" s="1908">
        <v>65.011844946316103</v>
      </c>
      <c r="L151" s="1908">
        <v>0</v>
      </c>
      <c r="M151" s="684"/>
      <c r="N151" s="684"/>
      <c r="O151" s="684"/>
      <c r="P151" s="684"/>
      <c r="Q151" s="684"/>
      <c r="R151" s="684"/>
    </row>
    <row r="152" spans="1:18" x14ac:dyDescent="0.25">
      <c r="A152" s="1861" t="s">
        <v>409</v>
      </c>
      <c r="B152" s="1860">
        <v>222.45657686999999</v>
      </c>
      <c r="C152" s="1860">
        <v>192.85536764</v>
      </c>
      <c r="D152" s="1860">
        <v>196.87082124</v>
      </c>
      <c r="E152" s="1860">
        <v>195.04221779</v>
      </c>
      <c r="F152" s="1777">
        <v>164.12437029000003</v>
      </c>
      <c r="G152" s="1777">
        <v>168.62923649000001</v>
      </c>
      <c r="H152" s="1777">
        <v>191.19116</v>
      </c>
      <c r="I152" s="1777">
        <v>192.45636999999999</v>
      </c>
      <c r="J152" s="1909">
        <v>200.21177</v>
      </c>
      <c r="K152" s="1908">
        <v>179.0930387417994</v>
      </c>
      <c r="L152" s="1908">
        <v>190.7631483812433</v>
      </c>
      <c r="M152" s="684"/>
      <c r="N152" s="684"/>
      <c r="O152" s="684"/>
      <c r="P152" s="684"/>
      <c r="Q152" s="684"/>
      <c r="R152" s="684"/>
    </row>
    <row r="153" spans="1:18" x14ac:dyDescent="0.25">
      <c r="A153" s="1861" t="s">
        <v>408</v>
      </c>
      <c r="B153" s="1860">
        <v>627.83429490000003</v>
      </c>
      <c r="C153" s="1860">
        <v>680.46514586000001</v>
      </c>
      <c r="D153" s="1860">
        <v>678.54308343999992</v>
      </c>
      <c r="E153" s="1860">
        <v>578.29010348999998</v>
      </c>
      <c r="F153" s="1777">
        <v>450.70667655</v>
      </c>
      <c r="G153" s="1777">
        <v>424.77197981</v>
      </c>
      <c r="H153" s="1777">
        <v>603.52215999999999</v>
      </c>
      <c r="I153" s="1777">
        <v>728.71704</v>
      </c>
      <c r="J153" s="1909">
        <v>754.67653000000007</v>
      </c>
      <c r="K153" s="1908">
        <v>814.42960017509199</v>
      </c>
      <c r="L153" s="1908">
        <v>821.34709353216999</v>
      </c>
      <c r="M153" s="684"/>
      <c r="N153" s="684"/>
      <c r="O153" s="684"/>
      <c r="P153" s="684"/>
      <c r="Q153" s="684"/>
      <c r="R153" s="684"/>
    </row>
    <row r="154" spans="1:18" x14ac:dyDescent="0.25">
      <c r="A154" s="1861" t="s">
        <v>407</v>
      </c>
      <c r="B154" s="1860">
        <v>1165.21252594</v>
      </c>
      <c r="C154" s="1860">
        <v>1250.0443809400001</v>
      </c>
      <c r="D154" s="1860">
        <v>1231.6895834900001</v>
      </c>
      <c r="E154" s="1860">
        <v>1351.3336081499999</v>
      </c>
      <c r="F154" s="1777">
        <v>1375.4310712299998</v>
      </c>
      <c r="G154" s="1777">
        <v>1310.80217014</v>
      </c>
      <c r="H154" s="1777">
        <v>1316.57798</v>
      </c>
      <c r="I154" s="1777">
        <v>1378.74593</v>
      </c>
      <c r="J154" s="1909">
        <v>1390.65299</v>
      </c>
      <c r="K154" s="1908">
        <v>1409.2884359221509</v>
      </c>
      <c r="L154" s="1908">
        <v>1605.1578938949699</v>
      </c>
      <c r="M154" s="684"/>
      <c r="N154" s="684"/>
      <c r="O154" s="684"/>
      <c r="P154" s="684"/>
      <c r="Q154" s="684"/>
      <c r="R154" s="684"/>
    </row>
    <row r="155" spans="1:18" x14ac:dyDescent="0.25">
      <c r="A155" s="1861" t="s">
        <v>406</v>
      </c>
      <c r="B155" s="1860">
        <v>581.44068460999995</v>
      </c>
      <c r="C155" s="1860">
        <v>528.79961115999993</v>
      </c>
      <c r="D155" s="1860">
        <v>546.97339274000001</v>
      </c>
      <c r="E155" s="1860">
        <v>496.51591951</v>
      </c>
      <c r="F155" s="1777">
        <v>501.15905946000004</v>
      </c>
      <c r="G155" s="1777">
        <v>571.78029049000008</v>
      </c>
      <c r="H155" s="1777">
        <v>517.30870000000004</v>
      </c>
      <c r="I155" s="1777">
        <v>595.21761000000004</v>
      </c>
      <c r="J155" s="1909">
        <v>621.64179000000001</v>
      </c>
      <c r="K155" s="1908">
        <v>725.21178769045696</v>
      </c>
      <c r="L155" s="1908">
        <v>684.04363058535603</v>
      </c>
      <c r="M155" s="684"/>
      <c r="N155" s="684"/>
      <c r="O155" s="684"/>
      <c r="P155" s="684"/>
      <c r="Q155" s="684"/>
      <c r="R155" s="684"/>
    </row>
    <row r="156" spans="1:18" x14ac:dyDescent="0.25">
      <c r="A156" s="1861" t="s">
        <v>405</v>
      </c>
      <c r="B156" s="1860">
        <v>1581.94318423</v>
      </c>
      <c r="C156" s="1860">
        <v>1488.0664165200001</v>
      </c>
      <c r="D156" s="1860">
        <v>1498.4281668199999</v>
      </c>
      <c r="E156" s="1860">
        <v>1279.90123288</v>
      </c>
      <c r="F156" s="1777">
        <v>1298.4071468299999</v>
      </c>
      <c r="G156" s="1777">
        <v>1166.87684513</v>
      </c>
      <c r="H156" s="1777">
        <v>1101.7441200000001</v>
      </c>
      <c r="I156" s="1777">
        <v>1154.05998</v>
      </c>
      <c r="J156" s="1909">
        <v>1202.97723</v>
      </c>
      <c r="K156" s="1908">
        <v>1173.3216621447032</v>
      </c>
      <c r="L156" s="1908">
        <v>1456.50688418904</v>
      </c>
      <c r="M156" s="684"/>
      <c r="N156" s="684"/>
      <c r="O156" s="684"/>
      <c r="P156" s="684"/>
      <c r="Q156" s="684"/>
      <c r="R156" s="684"/>
    </row>
    <row r="157" spans="1:18" x14ac:dyDescent="0.25">
      <c r="A157" s="1861" t="s">
        <v>404</v>
      </c>
      <c r="B157" s="1860">
        <v>809.57935487000009</v>
      </c>
      <c r="C157" s="1860">
        <v>830.31578543000001</v>
      </c>
      <c r="D157" s="1860">
        <v>840.04077916999995</v>
      </c>
      <c r="E157" s="1860">
        <v>822.46399925000003</v>
      </c>
      <c r="F157" s="1777">
        <v>842.97926579999989</v>
      </c>
      <c r="G157" s="1777">
        <v>816.72331837000002</v>
      </c>
      <c r="H157" s="1777">
        <v>811.05733999999995</v>
      </c>
      <c r="I157" s="1777">
        <v>812.74033999999995</v>
      </c>
      <c r="J157" s="1909">
        <v>809.94323999999995</v>
      </c>
      <c r="K157" s="1908">
        <v>783.60199947977208</v>
      </c>
      <c r="L157" s="1908">
        <v>869.62420480032802</v>
      </c>
      <c r="M157" s="684"/>
      <c r="N157" s="684"/>
      <c r="O157" s="684"/>
      <c r="P157" s="684"/>
      <c r="Q157" s="684"/>
      <c r="R157" s="684"/>
    </row>
    <row r="158" spans="1:18" x14ac:dyDescent="0.25">
      <c r="A158" s="1861" t="s">
        <v>403</v>
      </c>
      <c r="B158" s="1860">
        <v>176.47369682999999</v>
      </c>
      <c r="C158" s="1860">
        <v>183.75643656999998</v>
      </c>
      <c r="D158" s="1860">
        <v>188.01075841000002</v>
      </c>
      <c r="E158" s="1860">
        <v>169.18773744000001</v>
      </c>
      <c r="F158" s="1777">
        <v>168.90225394999999</v>
      </c>
      <c r="G158" s="1777">
        <v>185.54639356999999</v>
      </c>
      <c r="H158" s="1777">
        <v>180.03802999999999</v>
      </c>
      <c r="I158" s="1777">
        <v>228.59822</v>
      </c>
      <c r="J158" s="1909">
        <v>244.71876999999998</v>
      </c>
      <c r="K158" s="1908">
        <v>278.24809392088787</v>
      </c>
      <c r="L158" s="1908">
        <v>373.17840606561003</v>
      </c>
      <c r="M158" s="684"/>
      <c r="N158" s="684"/>
      <c r="O158" s="684"/>
      <c r="P158" s="684"/>
      <c r="Q158" s="684"/>
      <c r="R158" s="684"/>
    </row>
    <row r="159" spans="1:18" x14ac:dyDescent="0.25">
      <c r="A159" s="1861" t="s">
        <v>402</v>
      </c>
      <c r="B159" s="1860">
        <v>1027.7647508300001</v>
      </c>
      <c r="C159" s="1860">
        <v>1038.3194734799999</v>
      </c>
      <c r="D159" s="1860">
        <v>1081.83135808</v>
      </c>
      <c r="E159" s="1860">
        <v>1160.2860796</v>
      </c>
      <c r="F159" s="1777">
        <v>1087.45769926</v>
      </c>
      <c r="G159" s="1777">
        <v>1117.49006424</v>
      </c>
      <c r="H159" s="1777">
        <v>961.90820999999994</v>
      </c>
      <c r="I159" s="1777">
        <v>1047.7173700000001</v>
      </c>
      <c r="J159" s="1909">
        <v>1056.28856</v>
      </c>
      <c r="K159" s="1908">
        <v>1016.7517434828601</v>
      </c>
      <c r="L159" s="1908">
        <v>1239.9575562012899</v>
      </c>
      <c r="M159" s="684"/>
      <c r="N159" s="684"/>
      <c r="O159" s="684"/>
      <c r="P159" s="684"/>
      <c r="Q159" s="684"/>
      <c r="R159" s="684"/>
    </row>
    <row r="160" spans="1:18" x14ac:dyDescent="0.25">
      <c r="A160" s="1861" t="s">
        <v>401</v>
      </c>
      <c r="B160" s="1860">
        <v>439.42558432000004</v>
      </c>
      <c r="C160" s="1860">
        <v>352.96019577999999</v>
      </c>
      <c r="D160" s="1860">
        <v>438.68141129000003</v>
      </c>
      <c r="E160" s="1860">
        <v>544.92353971</v>
      </c>
      <c r="F160" s="1777">
        <v>552.40308256999992</v>
      </c>
      <c r="G160" s="1777">
        <v>443.75484509999995</v>
      </c>
      <c r="H160" s="1777">
        <v>373.12560999999999</v>
      </c>
      <c r="I160" s="1777">
        <v>346.10969</v>
      </c>
      <c r="J160" s="1909">
        <v>391.16116999999997</v>
      </c>
      <c r="K160" s="1908">
        <v>380.79026123298337</v>
      </c>
      <c r="L160" s="1908">
        <v>333.94557230533701</v>
      </c>
      <c r="M160" s="684"/>
      <c r="N160" s="684"/>
      <c r="O160" s="684"/>
      <c r="P160" s="684"/>
      <c r="Q160" s="684"/>
      <c r="R160" s="684"/>
    </row>
    <row r="161" spans="1:18" x14ac:dyDescent="0.25">
      <c r="A161" s="1861" t="s">
        <v>400</v>
      </c>
      <c r="B161" s="1860">
        <v>568.59924999999998</v>
      </c>
      <c r="C161" s="1860">
        <v>595.84708331000002</v>
      </c>
      <c r="D161" s="1860">
        <v>596.57659960000001</v>
      </c>
      <c r="E161" s="1860">
        <v>610.25717183000006</v>
      </c>
      <c r="F161" s="1777">
        <v>582.19339879000006</v>
      </c>
      <c r="G161" s="1777">
        <v>541.21679181000002</v>
      </c>
      <c r="H161" s="1777">
        <v>532.30511000000001</v>
      </c>
      <c r="I161" s="1777">
        <v>518.91263000000004</v>
      </c>
      <c r="J161" s="1909">
        <v>526.32937000000004</v>
      </c>
      <c r="K161" s="1908">
        <v>501.40408255387462</v>
      </c>
      <c r="L161" s="1908">
        <v>530.06691710265704</v>
      </c>
      <c r="M161" s="684"/>
      <c r="N161" s="684"/>
      <c r="O161" s="684"/>
      <c r="P161" s="684"/>
      <c r="Q161" s="684"/>
      <c r="R161" s="684"/>
    </row>
    <row r="162" spans="1:18" x14ac:dyDescent="0.25">
      <c r="A162" s="1861" t="s">
        <v>399</v>
      </c>
      <c r="B162" s="1860">
        <v>1853.0125855799999</v>
      </c>
      <c r="C162" s="1860">
        <v>1772.3118265000001</v>
      </c>
      <c r="D162" s="1860">
        <v>1751.44596774</v>
      </c>
      <c r="E162" s="1860">
        <v>1733.46500756</v>
      </c>
      <c r="F162" s="1777">
        <v>1839.8086290499998</v>
      </c>
      <c r="G162" s="1777">
        <v>1861.49897676</v>
      </c>
      <c r="H162" s="1777">
        <v>1824.8792699999999</v>
      </c>
      <c r="I162" s="1777">
        <v>1812.3471000000002</v>
      </c>
      <c r="J162" s="1909">
        <v>1781.8091899999999</v>
      </c>
      <c r="K162" s="1908">
        <v>1869.903649110978</v>
      </c>
      <c r="L162" s="1908">
        <v>2066.4013204437301</v>
      </c>
      <c r="M162" s="684"/>
      <c r="N162" s="684"/>
      <c r="O162" s="684"/>
      <c r="P162" s="684"/>
      <c r="Q162" s="684"/>
      <c r="R162" s="684"/>
    </row>
    <row r="163" spans="1:18" x14ac:dyDescent="0.25">
      <c r="A163" s="1861" t="s">
        <v>398</v>
      </c>
      <c r="B163" s="1860">
        <v>843.45386974999997</v>
      </c>
      <c r="C163" s="1860">
        <v>862.18714792999992</v>
      </c>
      <c r="D163" s="1860">
        <v>849.68844009000009</v>
      </c>
      <c r="E163" s="1860">
        <v>899.29668982999999</v>
      </c>
      <c r="F163" s="1777">
        <v>900.16763005000007</v>
      </c>
      <c r="G163" s="1777">
        <v>902.82684639000001</v>
      </c>
      <c r="H163" s="1777">
        <v>992.34796999999992</v>
      </c>
      <c r="I163" s="1777">
        <v>1002.0500500000001</v>
      </c>
      <c r="J163" s="1909">
        <v>1017.3480500000001</v>
      </c>
      <c r="K163" s="1908">
        <v>1036.8892604065959</v>
      </c>
      <c r="L163" s="1908">
        <v>1259.8757001280401</v>
      </c>
      <c r="M163" s="684"/>
      <c r="N163" s="684"/>
      <c r="O163" s="684"/>
      <c r="P163" s="684"/>
      <c r="Q163" s="684"/>
      <c r="R163" s="684"/>
    </row>
    <row r="164" spans="1:18" x14ac:dyDescent="0.25">
      <c r="A164" s="1861" t="s">
        <v>397</v>
      </c>
      <c r="B164" s="1860">
        <v>333.27158539999999</v>
      </c>
      <c r="C164" s="1860">
        <v>341.25565716</v>
      </c>
      <c r="D164" s="1860">
        <v>333.34639698999996</v>
      </c>
      <c r="E164" s="1860">
        <v>292.35577097000004</v>
      </c>
      <c r="F164" s="1777">
        <v>345.86843883</v>
      </c>
      <c r="G164" s="1777">
        <v>339.61300900999998</v>
      </c>
      <c r="H164" s="1777">
        <v>323.97895</v>
      </c>
      <c r="I164" s="1777">
        <v>373.59836000000001</v>
      </c>
      <c r="J164" s="1909">
        <v>380.48063999999999</v>
      </c>
      <c r="K164" s="1908">
        <v>392.78307298654704</v>
      </c>
      <c r="L164" s="1908">
        <v>334.847752850002</v>
      </c>
      <c r="M164" s="684"/>
      <c r="N164" s="684"/>
      <c r="O164" s="684"/>
      <c r="P164" s="684"/>
      <c r="Q164" s="684"/>
      <c r="R164" s="684"/>
    </row>
    <row r="165" spans="1:18" x14ac:dyDescent="0.25">
      <c r="A165" s="1861" t="s">
        <v>396</v>
      </c>
      <c r="B165" s="1860">
        <v>0</v>
      </c>
      <c r="C165" s="1860">
        <v>0</v>
      </c>
      <c r="D165" s="1860">
        <v>0</v>
      </c>
      <c r="E165" s="1860">
        <v>0</v>
      </c>
      <c r="F165" s="1777">
        <v>0</v>
      </c>
      <c r="G165" s="1777">
        <v>0</v>
      </c>
      <c r="H165" s="1777">
        <v>0</v>
      </c>
      <c r="I165" s="1777">
        <v>0</v>
      </c>
      <c r="J165" s="1909">
        <v>0</v>
      </c>
      <c r="K165" s="1908">
        <v>0</v>
      </c>
      <c r="L165" s="1908">
        <v>0</v>
      </c>
      <c r="M165" s="684"/>
      <c r="N165" s="684"/>
      <c r="O165" s="684"/>
      <c r="P165" s="684"/>
      <c r="Q165" s="684"/>
      <c r="R165" s="684"/>
    </row>
    <row r="166" spans="1:18" x14ac:dyDescent="0.25">
      <c r="A166" s="1910" t="s">
        <v>395</v>
      </c>
      <c r="B166" s="1909">
        <v>1871.9931398399999</v>
      </c>
      <c r="C166" s="1909">
        <v>1898.9352926400002</v>
      </c>
      <c r="D166" s="1909">
        <v>1933.1735273600002</v>
      </c>
      <c r="E166" s="1909">
        <v>1788.38271089</v>
      </c>
      <c r="F166" s="1908">
        <v>1746.0879151300001</v>
      </c>
      <c r="G166" s="1908">
        <v>1817.7243068999999</v>
      </c>
      <c r="H166" s="1908">
        <v>1864.7739999999999</v>
      </c>
      <c r="I166" s="1908">
        <v>1850.9223300000001</v>
      </c>
      <c r="J166" s="1909">
        <v>1918.3017299999999</v>
      </c>
      <c r="K166" s="1908">
        <v>1198.3166627159517</v>
      </c>
      <c r="L166" s="1908">
        <v>1243.2114620832399</v>
      </c>
      <c r="M166" s="684"/>
      <c r="N166" s="684"/>
      <c r="O166" s="684"/>
      <c r="P166" s="684"/>
      <c r="Q166" s="684"/>
      <c r="R166" s="684"/>
    </row>
    <row r="167" spans="1:18" x14ac:dyDescent="0.25">
      <c r="A167" s="1910" t="s">
        <v>394</v>
      </c>
      <c r="B167" s="1909">
        <v>7923.4155717000003</v>
      </c>
      <c r="C167" s="1908">
        <v>8122.2540354300017</v>
      </c>
      <c r="D167" s="1908">
        <v>7962.612880390001</v>
      </c>
      <c r="E167" s="1908">
        <v>8017.3080517099997</v>
      </c>
      <c r="F167" s="1908">
        <v>7865.3276111300002</v>
      </c>
      <c r="G167" s="1908">
        <v>7752.5049768199988</v>
      </c>
      <c r="H167" s="1908">
        <v>7690.1241699999991</v>
      </c>
      <c r="I167" s="1908">
        <v>7943.0385499999993</v>
      </c>
      <c r="J167" s="1908">
        <v>7947.1717399999998</v>
      </c>
      <c r="K167" s="1908">
        <v>7910.1471860835218</v>
      </c>
      <c r="L167" s="1908">
        <v>7742.0235594202004</v>
      </c>
      <c r="M167" s="684"/>
      <c r="N167" s="684"/>
      <c r="O167" s="684"/>
      <c r="P167" s="684"/>
      <c r="Q167" s="684"/>
      <c r="R167" s="684"/>
    </row>
    <row r="168" spans="1:18" x14ac:dyDescent="0.25">
      <c r="A168" s="1910" t="s">
        <v>829</v>
      </c>
      <c r="B168" s="1909">
        <v>4157.4934467000003</v>
      </c>
      <c r="C168" s="1909">
        <v>4259.7564343900012</v>
      </c>
      <c r="D168" s="1909">
        <v>4246.8230872500008</v>
      </c>
      <c r="E168" s="1909">
        <v>4129.4539121199996</v>
      </c>
      <c r="F168" s="1908">
        <v>3935.1369318199995</v>
      </c>
      <c r="G168" s="1908">
        <v>3766.5176440699993</v>
      </c>
      <c r="H168" s="1908">
        <v>3590.0403629999996</v>
      </c>
      <c r="I168" s="1908">
        <v>3820.1458787699999</v>
      </c>
      <c r="J168" s="1908">
        <v>0</v>
      </c>
      <c r="K168" s="1908">
        <v>0</v>
      </c>
      <c r="L168" s="1908">
        <v>0</v>
      </c>
      <c r="M168" s="684"/>
      <c r="N168" s="684"/>
      <c r="O168" s="684"/>
      <c r="P168" s="684"/>
      <c r="Q168" s="684"/>
      <c r="R168" s="684"/>
    </row>
    <row r="169" spans="1:18" x14ac:dyDescent="0.25">
      <c r="A169" s="1910" t="s">
        <v>828</v>
      </c>
      <c r="B169" s="1909">
        <v>3765.9221250000001</v>
      </c>
      <c r="C169" s="1909">
        <v>3862.4976010400001</v>
      </c>
      <c r="D169" s="1909">
        <v>3715.7897931399998</v>
      </c>
      <c r="E169" s="1909">
        <v>3887.8541395900002</v>
      </c>
      <c r="F169" s="1908">
        <v>3930.1906793100002</v>
      </c>
      <c r="G169" s="1908">
        <v>3985.98733275</v>
      </c>
      <c r="H169" s="1908">
        <v>4100.083807</v>
      </c>
      <c r="I169" s="1908">
        <v>4122.8926712299999</v>
      </c>
      <c r="J169" s="1908">
        <v>0</v>
      </c>
      <c r="K169" s="1908">
        <v>0</v>
      </c>
      <c r="L169" s="1908">
        <v>0</v>
      </c>
      <c r="M169" s="684"/>
      <c r="N169" s="684"/>
      <c r="O169" s="684"/>
      <c r="P169" s="684"/>
      <c r="Q169" s="684"/>
      <c r="R169" s="684"/>
    </row>
    <row r="170" spans="1:18" x14ac:dyDescent="0.25">
      <c r="A170" s="1910" t="s">
        <v>393</v>
      </c>
      <c r="B170" s="1909">
        <v>458.81585687</v>
      </c>
      <c r="C170" s="1909">
        <v>459.63957676000001</v>
      </c>
      <c r="D170" s="1909">
        <v>449.15957378999997</v>
      </c>
      <c r="E170" s="1909">
        <v>398.83861891999999</v>
      </c>
      <c r="F170" s="1908">
        <v>352.7485284</v>
      </c>
      <c r="G170" s="1908">
        <v>337.92627277999998</v>
      </c>
      <c r="H170" s="1908">
        <v>410.41591</v>
      </c>
      <c r="I170" s="1908">
        <v>406.07143000000002</v>
      </c>
      <c r="J170" s="1908">
        <v>410.34825999999998</v>
      </c>
      <c r="K170" s="1908">
        <v>379.83100806772603</v>
      </c>
      <c r="L170" s="1908">
        <v>143.39696122594799</v>
      </c>
      <c r="M170" s="684"/>
      <c r="N170" s="684"/>
      <c r="O170" s="684"/>
      <c r="P170" s="684"/>
      <c r="Q170" s="684"/>
      <c r="R170" s="684"/>
    </row>
    <row r="171" spans="1:18" x14ac:dyDescent="0.25">
      <c r="A171" s="1910" t="s">
        <v>392</v>
      </c>
      <c r="B171" s="1909">
        <v>6.8343330199999999</v>
      </c>
      <c r="C171" s="1909">
        <v>7.8615780600000003</v>
      </c>
      <c r="D171" s="1909">
        <v>8.5851876699999998</v>
      </c>
      <c r="E171" s="1909">
        <v>8.4372838200000011</v>
      </c>
      <c r="F171" s="1908">
        <v>9.0907926100000012</v>
      </c>
      <c r="G171" s="1908">
        <v>14.16447853</v>
      </c>
      <c r="H171" s="1908">
        <v>13.707000000000001</v>
      </c>
      <c r="I171" s="1908">
        <v>14.73865</v>
      </c>
      <c r="J171" s="1908">
        <v>23.87696</v>
      </c>
      <c r="K171" s="1908">
        <v>56.281746815335588</v>
      </c>
      <c r="L171" s="1908">
        <v>62.596280566781594</v>
      </c>
      <c r="M171" s="684"/>
      <c r="N171" s="684"/>
      <c r="O171" s="684"/>
      <c r="P171" s="684"/>
      <c r="Q171" s="684"/>
      <c r="R171" s="684"/>
    </row>
    <row r="172" spans="1:18" x14ac:dyDescent="0.25">
      <c r="A172" s="1861" t="s">
        <v>391</v>
      </c>
      <c r="B172" s="1860">
        <v>203.89105760000001</v>
      </c>
      <c r="C172" s="1777">
        <v>159.16550409000001</v>
      </c>
      <c r="D172" s="1777">
        <v>177.64656914</v>
      </c>
      <c r="E172" s="1860">
        <v>180.70328666</v>
      </c>
      <c r="F172" s="1777">
        <v>201.95495310000001</v>
      </c>
      <c r="G172" s="1777">
        <v>204.77681155000002</v>
      </c>
      <c r="H172" s="1777">
        <v>224.25479999999999</v>
      </c>
      <c r="I172" s="1908">
        <v>291.64896999999996</v>
      </c>
      <c r="J172" s="1908">
        <v>326.99970999999999</v>
      </c>
      <c r="K172" s="1908">
        <v>335.851310341724</v>
      </c>
      <c r="L172" s="1908">
        <v>342.11217949000002</v>
      </c>
      <c r="M172" s="684"/>
      <c r="N172" s="684"/>
      <c r="O172" s="684"/>
      <c r="P172" s="684"/>
      <c r="Q172" s="684"/>
      <c r="R172" s="684"/>
    </row>
    <row r="173" spans="1:18" x14ac:dyDescent="0.25">
      <c r="A173" s="1861" t="s">
        <v>390</v>
      </c>
      <c r="B173" s="1860">
        <v>1867.91036452</v>
      </c>
      <c r="C173" s="1860">
        <v>1882.6335815699999</v>
      </c>
      <c r="D173" s="1860">
        <v>2061.2165705800003</v>
      </c>
      <c r="E173" s="1860">
        <v>2092.7027671000001</v>
      </c>
      <c r="F173" s="1777">
        <v>2089.4617554200004</v>
      </c>
      <c r="G173" s="1777">
        <v>1766.2987817400001</v>
      </c>
      <c r="H173" s="1777">
        <v>1748.93922</v>
      </c>
      <c r="I173" s="1908">
        <v>1644.2136499999999</v>
      </c>
      <c r="J173" s="1908">
        <v>1653.8820900000001</v>
      </c>
      <c r="K173" s="1908">
        <v>1673.3139273371369</v>
      </c>
      <c r="L173" s="1908">
        <v>1315.6303593544985</v>
      </c>
      <c r="M173" s="684"/>
      <c r="N173" s="684"/>
      <c r="O173" s="684"/>
      <c r="P173" s="684"/>
      <c r="Q173" s="684"/>
      <c r="R173" s="684"/>
    </row>
    <row r="174" spans="1:18" ht="15.75" thickBot="1" x14ac:dyDescent="0.3">
      <c r="A174" s="1859" t="s">
        <v>389</v>
      </c>
      <c r="B174" s="1858">
        <v>-0.27216274999999968</v>
      </c>
      <c r="C174" s="1907">
        <v>0.20118963000000178</v>
      </c>
      <c r="D174" s="1907">
        <v>0.38654649000000063</v>
      </c>
      <c r="E174" s="1907">
        <v>207.68090273000001</v>
      </c>
      <c r="F174" s="1907">
        <v>0</v>
      </c>
      <c r="G174" s="1907">
        <v>90.716493370000009</v>
      </c>
      <c r="H174" s="1907">
        <v>87.704990000000009</v>
      </c>
      <c r="I174" s="1907">
        <v>87.622720000000001</v>
      </c>
      <c r="J174" s="1907">
        <v>138.25724</v>
      </c>
      <c r="K174" s="1907">
        <v>895.4107701786719</v>
      </c>
      <c r="L174" s="1907">
        <v>0</v>
      </c>
      <c r="M174" s="684"/>
      <c r="N174" s="684"/>
      <c r="O174" s="684"/>
      <c r="P174" s="684"/>
      <c r="Q174" s="684"/>
      <c r="R174" s="684"/>
    </row>
    <row r="175" spans="1:18" ht="15.75" thickBot="1" x14ac:dyDescent="0.3">
      <c r="A175" s="1835" t="s">
        <v>388</v>
      </c>
      <c r="B175" s="1834">
        <v>22619.376860369997</v>
      </c>
      <c r="C175" s="1834">
        <v>22705.400781360004</v>
      </c>
      <c r="D175" s="1834">
        <v>22879.72670277</v>
      </c>
      <c r="E175" s="1834">
        <v>22883.446149169999</v>
      </c>
      <c r="F175" s="1834">
        <v>22427.542963250009</v>
      </c>
      <c r="G175" s="1834">
        <v>21891.886339690001</v>
      </c>
      <c r="H175" s="1834">
        <v>21822.233129999997</v>
      </c>
      <c r="I175" s="1916">
        <v>22485.453859999994</v>
      </c>
      <c r="J175" s="1916">
        <v>22865.24941</v>
      </c>
      <c r="K175" s="1834">
        <v>23075.881144335086</v>
      </c>
      <c r="L175" s="1834">
        <v>22614.686882620441</v>
      </c>
      <c r="M175" s="684"/>
      <c r="N175" s="684"/>
      <c r="O175" s="684"/>
      <c r="P175" s="684"/>
      <c r="Q175" s="684"/>
      <c r="R175" s="684"/>
    </row>
    <row r="176" spans="1:18" x14ac:dyDescent="0.25">
      <c r="A176" s="1861" t="s">
        <v>716</v>
      </c>
      <c r="B176" s="1860">
        <v>29407.435922649998</v>
      </c>
      <c r="C176" s="1860">
        <v>29221.68200198</v>
      </c>
      <c r="D176" s="1860">
        <v>29267.819821559999</v>
      </c>
      <c r="E176" s="1860">
        <v>29312.96280754</v>
      </c>
      <c r="F176" s="1777">
        <v>29473.187232960001</v>
      </c>
      <c r="G176" s="1777">
        <v>29407.645995299998</v>
      </c>
      <c r="H176" s="1777">
        <v>29497.457859999999</v>
      </c>
      <c r="I176" s="1908">
        <v>29361.127519999998</v>
      </c>
      <c r="J176" s="1908"/>
      <c r="K176" s="1777"/>
      <c r="L176" s="1777"/>
      <c r="M176" s="684"/>
      <c r="N176" s="684"/>
      <c r="O176" s="684"/>
      <c r="P176" s="684"/>
      <c r="Q176" s="684"/>
      <c r="R176" s="684"/>
    </row>
    <row r="177" spans="1:18" x14ac:dyDescent="0.25">
      <c r="A177" s="1861" t="s">
        <v>715</v>
      </c>
      <c r="B177" s="1860">
        <v>5360.7001945100001</v>
      </c>
      <c r="C177" s="1860">
        <v>5397.25376727</v>
      </c>
      <c r="D177" s="1860">
        <v>5355.5395252500002</v>
      </c>
      <c r="E177" s="1860">
        <v>5217.7610577899995</v>
      </c>
      <c r="F177" s="1777">
        <v>5375.4481967000002</v>
      </c>
      <c r="G177" s="1777">
        <v>5424.21549151</v>
      </c>
      <c r="H177" s="1777">
        <v>5473.5954699999993</v>
      </c>
      <c r="I177" s="1908">
        <v>5500.0181500000008</v>
      </c>
      <c r="J177" s="1908"/>
      <c r="K177" s="1777"/>
      <c r="L177" s="1777"/>
      <c r="M177" s="684"/>
      <c r="N177" s="684"/>
      <c r="O177" s="684"/>
      <c r="P177" s="684"/>
      <c r="Q177" s="684"/>
      <c r="R177" s="684"/>
    </row>
    <row r="178" spans="1:18" ht="15.75" thickBot="1" x14ac:dyDescent="0.3">
      <c r="A178" s="1859" t="s">
        <v>714</v>
      </c>
      <c r="B178" s="1858">
        <v>3259.0659187000001</v>
      </c>
      <c r="C178" s="1858">
        <v>3306.9532406099997</v>
      </c>
      <c r="D178" s="1858">
        <v>3217.8339163799997</v>
      </c>
      <c r="E178" s="1858">
        <v>3282.8350770899997</v>
      </c>
      <c r="F178" s="2507">
        <v>3393.6059620199999</v>
      </c>
      <c r="G178" s="2507">
        <v>3342.2449280399996</v>
      </c>
      <c r="H178" s="2507">
        <v>3204.1333799999998</v>
      </c>
      <c r="I178" s="1907">
        <v>3196.33482</v>
      </c>
      <c r="J178" s="1907"/>
      <c r="K178" s="2507"/>
      <c r="L178" s="2507"/>
      <c r="M178" s="684"/>
      <c r="N178" s="684"/>
      <c r="O178" s="684"/>
      <c r="P178" s="684"/>
      <c r="Q178" s="684"/>
      <c r="R178" s="684"/>
    </row>
    <row r="179" spans="1:18" ht="15.75" thickBot="1" x14ac:dyDescent="0.3">
      <c r="A179" s="1833" t="s">
        <v>387</v>
      </c>
      <c r="B179" s="1832">
        <v>38027.202035859998</v>
      </c>
      <c r="C179" s="1832">
        <v>37925.889009859995</v>
      </c>
      <c r="D179" s="1832">
        <v>37841.193263189998</v>
      </c>
      <c r="E179" s="1832">
        <v>37813.558942420001</v>
      </c>
      <c r="F179" s="1834">
        <v>38242.241391680007</v>
      </c>
      <c r="G179" s="1834">
        <v>38174.106414850001</v>
      </c>
      <c r="H179" s="1834">
        <v>38175.186709999994</v>
      </c>
      <c r="I179" s="1916">
        <v>38057.480490000002</v>
      </c>
      <c r="J179" s="1916">
        <v>37615.420689999999</v>
      </c>
      <c r="K179" s="1834">
        <v>37488.784645271444</v>
      </c>
      <c r="L179" s="1834">
        <v>37766.877832279999</v>
      </c>
      <c r="M179" s="684"/>
      <c r="N179" s="684"/>
      <c r="O179" s="684"/>
      <c r="P179" s="684"/>
      <c r="Q179" s="684"/>
      <c r="R179" s="684"/>
    </row>
    <row r="180" spans="1:18" ht="15.75" thickBot="1" x14ac:dyDescent="0.3">
      <c r="A180" s="1835" t="s">
        <v>380</v>
      </c>
      <c r="B180" s="1834">
        <v>1039.40726419</v>
      </c>
      <c r="C180" s="1834">
        <v>1489.35628232</v>
      </c>
      <c r="D180" s="1834">
        <v>842.63501095999993</v>
      </c>
      <c r="E180" s="1834">
        <v>816.95924654999999</v>
      </c>
      <c r="F180" s="1834">
        <v>855.59022895999999</v>
      </c>
      <c r="G180" s="1834">
        <v>781.07706995000001</v>
      </c>
      <c r="H180" s="1834">
        <v>874.16561999999999</v>
      </c>
      <c r="I180" s="1916">
        <v>1135.04133</v>
      </c>
      <c r="J180" s="1916">
        <v>1145.5843400000001</v>
      </c>
      <c r="K180" s="1834">
        <v>1074.4229110799999</v>
      </c>
      <c r="L180" s="1834">
        <v>1084.2590760800001</v>
      </c>
      <c r="M180" s="684"/>
      <c r="N180" s="684"/>
      <c r="O180" s="684"/>
      <c r="P180" s="684"/>
      <c r="Q180" s="684"/>
      <c r="R180" s="684"/>
    </row>
    <row r="181" spans="1:18" ht="15.75" thickBot="1" x14ac:dyDescent="0.3">
      <c r="A181" s="1835" t="s">
        <v>827</v>
      </c>
      <c r="B181" s="1834">
        <v>23555.443409889998</v>
      </c>
      <c r="C181" s="1834">
        <v>24970.094079229999</v>
      </c>
      <c r="D181" s="1834">
        <v>16710.681941909999</v>
      </c>
      <c r="E181" s="1834">
        <v>0</v>
      </c>
      <c r="F181" s="1834">
        <v>0</v>
      </c>
      <c r="G181" s="1834">
        <v>0</v>
      </c>
      <c r="H181" s="1834">
        <v>0</v>
      </c>
      <c r="I181" s="1916">
        <v>0</v>
      </c>
      <c r="J181" s="1916">
        <v>0</v>
      </c>
      <c r="K181" s="1834">
        <v>0</v>
      </c>
      <c r="L181" s="1834">
        <v>19175.810000000001</v>
      </c>
      <c r="M181" s="684"/>
      <c r="N181" s="684"/>
      <c r="O181" s="684"/>
      <c r="P181" s="684"/>
      <c r="Q181" s="684"/>
      <c r="R181" s="684"/>
    </row>
    <row r="182" spans="1:18" ht="15.75" thickBot="1" x14ac:dyDescent="0.3">
      <c r="A182" s="1833" t="s">
        <v>386</v>
      </c>
      <c r="B182" s="1832">
        <v>85241.429570309992</v>
      </c>
      <c r="C182" s="1905">
        <v>87090.740152769999</v>
      </c>
      <c r="D182" s="1905">
        <v>78274.236918829993</v>
      </c>
      <c r="E182" s="1905">
        <v>61513.964338140002</v>
      </c>
      <c r="F182" s="1834">
        <v>61525.374583890014</v>
      </c>
      <c r="G182" s="1834">
        <v>60847.069824489998</v>
      </c>
      <c r="H182" s="1834">
        <v>60871.585459999988</v>
      </c>
      <c r="I182" s="1916">
        <v>61677.975679999996</v>
      </c>
      <c r="J182" s="1916">
        <v>61626.254440000004</v>
      </c>
      <c r="K182" s="1834">
        <v>61639.088700686531</v>
      </c>
      <c r="L182" s="1834">
        <v>80641.633790980442</v>
      </c>
      <c r="M182" s="684"/>
      <c r="N182" s="684"/>
      <c r="O182" s="684"/>
      <c r="P182" s="684"/>
      <c r="Q182" s="684"/>
      <c r="R182" s="684"/>
    </row>
    <row r="183" spans="1:18" ht="15.75" thickBot="1" x14ac:dyDescent="0.3">
      <c r="A183" s="1835" t="s">
        <v>385</v>
      </c>
      <c r="B183" s="1834">
        <v>61685.986160419998</v>
      </c>
      <c r="C183" s="1834">
        <v>62120.646073540003</v>
      </c>
      <c r="D183" s="1834">
        <v>61563.554976919993</v>
      </c>
      <c r="E183" s="1834">
        <v>61513.964338140002</v>
      </c>
      <c r="F183" s="1834">
        <v>61525.374583890014</v>
      </c>
      <c r="G183" s="1834">
        <v>60847.069824489998</v>
      </c>
      <c r="H183" s="1834">
        <v>60871.585459999988</v>
      </c>
      <c r="I183" s="1916">
        <v>61677.975679999996</v>
      </c>
      <c r="J183" s="1916">
        <v>61626.254440000004</v>
      </c>
      <c r="K183" s="1834">
        <v>61639.088700686531</v>
      </c>
      <c r="L183" s="1834">
        <v>61465.823790980445</v>
      </c>
      <c r="M183" s="684"/>
      <c r="N183" s="684"/>
      <c r="O183" s="684"/>
      <c r="P183" s="684"/>
      <c r="Q183" s="684"/>
      <c r="R183" s="684"/>
    </row>
    <row r="184" spans="1:18" x14ac:dyDescent="0.25">
      <c r="A184" s="1679"/>
      <c r="B184" s="332"/>
      <c r="C184" s="332"/>
      <c r="D184" s="332"/>
      <c r="E184" s="332"/>
      <c r="F184" s="332"/>
      <c r="G184" s="332"/>
      <c r="H184" s="332"/>
      <c r="I184" s="332"/>
      <c r="J184" s="332"/>
      <c r="K184" s="332"/>
      <c r="L184" s="332"/>
      <c r="M184" s="684"/>
      <c r="N184" s="684"/>
      <c r="O184" s="684"/>
      <c r="P184" s="684"/>
      <c r="Q184" s="684"/>
      <c r="R184" s="684"/>
    </row>
    <row r="185" spans="1:18" x14ac:dyDescent="0.25">
      <c r="A185" s="1913" t="s">
        <v>429</v>
      </c>
      <c r="B185" s="1912"/>
      <c r="C185" s="332"/>
      <c r="D185" s="332"/>
      <c r="E185" s="332"/>
      <c r="F185" s="332"/>
      <c r="G185" s="332"/>
      <c r="H185" s="332"/>
      <c r="I185" s="332"/>
      <c r="J185" s="332"/>
      <c r="K185" s="332"/>
      <c r="L185" s="332"/>
      <c r="M185" s="684"/>
      <c r="N185" s="684"/>
      <c r="O185" s="684"/>
      <c r="P185" s="684"/>
      <c r="Q185" s="684"/>
      <c r="R185" s="684"/>
    </row>
    <row r="186" spans="1:18" ht="15.75" thickBot="1" x14ac:dyDescent="0.3">
      <c r="A186" s="1911" t="s">
        <v>173</v>
      </c>
      <c r="B186" s="1889" t="s">
        <v>1009</v>
      </c>
      <c r="C186" s="1890" t="s">
        <v>952</v>
      </c>
      <c r="D186" s="1890" t="s">
        <v>876</v>
      </c>
      <c r="E186" s="1890" t="s">
        <v>818</v>
      </c>
      <c r="F186" s="1890" t="s">
        <v>784</v>
      </c>
      <c r="G186" s="1890" t="s">
        <v>723</v>
      </c>
      <c r="H186" s="1890" t="s">
        <v>834</v>
      </c>
      <c r="I186" s="1890" t="s">
        <v>833</v>
      </c>
      <c r="J186" s="2505" t="s">
        <v>832</v>
      </c>
      <c r="K186" s="1890" t="s">
        <v>831</v>
      </c>
      <c r="L186" s="2505" t="s">
        <v>830</v>
      </c>
      <c r="M186" s="684"/>
      <c r="N186" s="684"/>
      <c r="O186" s="684"/>
      <c r="P186" s="684"/>
      <c r="Q186" s="684"/>
      <c r="R186" s="684"/>
    </row>
    <row r="187" spans="1:18" x14ac:dyDescent="0.25">
      <c r="A187" s="1861" t="s">
        <v>410</v>
      </c>
      <c r="B187" s="1860">
        <v>586.05744628000002</v>
      </c>
      <c r="C187" s="1777">
        <v>533.27704088999997</v>
      </c>
      <c r="D187" s="1777">
        <v>488.46459892000001</v>
      </c>
      <c r="E187" s="1777">
        <v>663.15727192999998</v>
      </c>
      <c r="F187" s="1777">
        <v>699.41571493999993</v>
      </c>
      <c r="G187" s="1777">
        <v>710.72930761999999</v>
      </c>
      <c r="H187" s="1777">
        <v>821.1354</v>
      </c>
      <c r="I187" s="1777">
        <v>590.78261999999995</v>
      </c>
      <c r="J187" s="1909">
        <v>668.03476999999998</v>
      </c>
      <c r="K187" s="1908">
        <v>967.31706968576509</v>
      </c>
      <c r="L187" s="1908">
        <v>970.27281165895602</v>
      </c>
      <c r="M187" s="684"/>
      <c r="N187" s="684"/>
      <c r="O187" s="684"/>
      <c r="P187" s="684"/>
      <c r="Q187" s="684"/>
      <c r="R187" s="684"/>
    </row>
    <row r="188" spans="1:18" x14ac:dyDescent="0.25">
      <c r="A188" s="1861" t="s">
        <v>409</v>
      </c>
      <c r="B188" s="1860">
        <v>147.66875859999999</v>
      </c>
      <c r="C188" s="1860">
        <v>144.05002707</v>
      </c>
      <c r="D188" s="1860">
        <v>136.04671332000001</v>
      </c>
      <c r="E188" s="1860">
        <v>133.202271</v>
      </c>
      <c r="F188" s="1777">
        <v>130.35136412</v>
      </c>
      <c r="G188" s="1777">
        <v>122.11027688999999</v>
      </c>
      <c r="H188" s="1777">
        <v>127.78194999999999</v>
      </c>
      <c r="I188" s="1777">
        <v>124.34086000000001</v>
      </c>
      <c r="J188" s="1909">
        <v>127.54327000000001</v>
      </c>
      <c r="K188" s="1908">
        <v>132.45959883511662</v>
      </c>
      <c r="L188" s="1908">
        <v>140.0655830079647</v>
      </c>
      <c r="M188" s="684"/>
      <c r="N188" s="684"/>
      <c r="O188" s="684"/>
      <c r="P188" s="684"/>
      <c r="Q188" s="684"/>
      <c r="R188" s="684"/>
    </row>
    <row r="189" spans="1:18" x14ac:dyDescent="0.25">
      <c r="A189" s="1861" t="s">
        <v>408</v>
      </c>
      <c r="B189" s="1860">
        <v>71.589271109999999</v>
      </c>
      <c r="C189" s="1860">
        <v>71.574792040000005</v>
      </c>
      <c r="D189" s="1860">
        <v>68.638300299999997</v>
      </c>
      <c r="E189" s="1860">
        <v>71.69506462999999</v>
      </c>
      <c r="F189" s="1777">
        <v>70.559596099999993</v>
      </c>
      <c r="G189" s="1777">
        <v>58.872661579999999</v>
      </c>
      <c r="H189" s="1777">
        <v>58.111959999999996</v>
      </c>
      <c r="I189" s="1777">
        <v>57.556139999999999</v>
      </c>
      <c r="J189" s="1909">
        <v>60.433620000000005</v>
      </c>
      <c r="K189" s="1908">
        <v>18.340414253460292</v>
      </c>
      <c r="L189" s="1908">
        <v>19.079617374565036</v>
      </c>
      <c r="M189" s="684"/>
      <c r="N189" s="684"/>
      <c r="O189" s="684"/>
      <c r="P189" s="684"/>
      <c r="Q189" s="684"/>
      <c r="R189" s="684"/>
    </row>
    <row r="190" spans="1:18" x14ac:dyDescent="0.25">
      <c r="A190" s="1861" t="s">
        <v>407</v>
      </c>
      <c r="B190" s="1860">
        <v>360.90038147999996</v>
      </c>
      <c r="C190" s="1860">
        <v>355.49183581</v>
      </c>
      <c r="D190" s="1860">
        <v>341.97805667</v>
      </c>
      <c r="E190" s="1860">
        <v>359.02056100999999</v>
      </c>
      <c r="F190" s="1777">
        <v>395.22712280999997</v>
      </c>
      <c r="G190" s="1777">
        <v>283.38153402</v>
      </c>
      <c r="H190" s="1777">
        <v>369.26903999999996</v>
      </c>
      <c r="I190" s="1777">
        <v>504.74603999999999</v>
      </c>
      <c r="J190" s="1909">
        <v>477.97701000000001</v>
      </c>
      <c r="K190" s="1908">
        <v>495.35389875985732</v>
      </c>
      <c r="L190" s="1908">
        <v>466.27987029179963</v>
      </c>
      <c r="M190" s="684"/>
      <c r="N190" s="684"/>
      <c r="O190" s="684"/>
      <c r="P190" s="684"/>
      <c r="Q190" s="684"/>
      <c r="R190" s="684"/>
    </row>
    <row r="191" spans="1:18" x14ac:dyDescent="0.25">
      <c r="A191" s="1861" t="s">
        <v>406</v>
      </c>
      <c r="B191" s="1860">
        <v>71.969180980000004</v>
      </c>
      <c r="C191" s="1860">
        <v>82.157140630000001</v>
      </c>
      <c r="D191" s="1860">
        <v>52.161646780000005</v>
      </c>
      <c r="E191" s="1860">
        <v>55.527992779999998</v>
      </c>
      <c r="F191" s="1777">
        <v>51.139866930000004</v>
      </c>
      <c r="G191" s="1777">
        <v>66.142729399999993</v>
      </c>
      <c r="H191" s="1777">
        <v>73.312600000000003</v>
      </c>
      <c r="I191" s="1777">
        <v>91.673210000000012</v>
      </c>
      <c r="J191" s="1909">
        <v>65.498949999999994</v>
      </c>
      <c r="K191" s="1908">
        <v>69.182694719849906</v>
      </c>
      <c r="L191" s="1908">
        <v>54.913184394179332</v>
      </c>
      <c r="M191" s="684"/>
      <c r="N191" s="684"/>
      <c r="O191" s="684"/>
      <c r="P191" s="684"/>
      <c r="Q191" s="684"/>
      <c r="R191" s="684"/>
    </row>
    <row r="192" spans="1:18" x14ac:dyDescent="0.25">
      <c r="A192" s="1861" t="s">
        <v>405</v>
      </c>
      <c r="B192" s="1860">
        <v>4141.6673099700001</v>
      </c>
      <c r="C192" s="1860">
        <v>3771.3154013999997</v>
      </c>
      <c r="D192" s="1860">
        <v>2839.7711967099999</v>
      </c>
      <c r="E192" s="1860">
        <v>2701.7332882500004</v>
      </c>
      <c r="F192" s="1777">
        <v>2543.6779897800002</v>
      </c>
      <c r="G192" s="1777">
        <v>2177.0596094999996</v>
      </c>
      <c r="H192" s="1777">
        <v>2207.6468</v>
      </c>
      <c r="I192" s="1777">
        <v>2019.41786</v>
      </c>
      <c r="J192" s="1909">
        <v>2126.3533399999997</v>
      </c>
      <c r="K192" s="1908">
        <v>1937.3002552272503</v>
      </c>
      <c r="L192" s="1908">
        <v>1990.6286895911787</v>
      </c>
      <c r="M192" s="684"/>
      <c r="N192" s="684"/>
      <c r="O192" s="684"/>
      <c r="P192" s="684"/>
      <c r="Q192" s="684"/>
      <c r="R192" s="684"/>
    </row>
    <row r="193" spans="1:18" x14ac:dyDescent="0.25">
      <c r="A193" s="1861" t="s">
        <v>404</v>
      </c>
      <c r="B193" s="1860">
        <v>2338.1344181099998</v>
      </c>
      <c r="C193" s="1860">
        <v>2161.0822225700003</v>
      </c>
      <c r="D193" s="1860">
        <v>1898.4189462299998</v>
      </c>
      <c r="E193" s="1860">
        <v>2005.5676587</v>
      </c>
      <c r="F193" s="1777">
        <v>2093.8949299800001</v>
      </c>
      <c r="G193" s="1777">
        <v>2057.2383921300002</v>
      </c>
      <c r="H193" s="1777">
        <v>2114.2379000000001</v>
      </c>
      <c r="I193" s="1777">
        <v>2184.6087699999998</v>
      </c>
      <c r="J193" s="1909">
        <v>2144.6392299999998</v>
      </c>
      <c r="K193" s="1908">
        <v>2211.5737214096393</v>
      </c>
      <c r="L193" s="1908">
        <v>2142.5914091248874</v>
      </c>
      <c r="M193" s="684"/>
      <c r="N193" s="684"/>
      <c r="O193" s="684"/>
      <c r="P193" s="684"/>
      <c r="Q193" s="684"/>
      <c r="R193" s="684"/>
    </row>
    <row r="194" spans="1:18" x14ac:dyDescent="0.25">
      <c r="A194" s="1861" t="s">
        <v>403</v>
      </c>
      <c r="B194" s="1860">
        <v>4563.1013099199999</v>
      </c>
      <c r="C194" s="1860">
        <v>4606.1573109400006</v>
      </c>
      <c r="D194" s="1860">
        <v>4554.4226887600007</v>
      </c>
      <c r="E194" s="1860">
        <v>4632.9408215699996</v>
      </c>
      <c r="F194" s="1777">
        <v>4719.2693321799998</v>
      </c>
      <c r="G194" s="1777">
        <v>4538.5999910299997</v>
      </c>
      <c r="H194" s="1777">
        <v>4840.7996499999999</v>
      </c>
      <c r="I194" s="1777">
        <v>5050.8888899999993</v>
      </c>
      <c r="J194" s="1909">
        <v>5169.3224400000008</v>
      </c>
      <c r="K194" s="1908">
        <v>5287.0442088500586</v>
      </c>
      <c r="L194" s="1908">
        <v>5387.4142610864255</v>
      </c>
      <c r="M194" s="684"/>
      <c r="N194" s="684"/>
      <c r="O194" s="684"/>
      <c r="P194" s="684"/>
      <c r="Q194" s="684"/>
      <c r="R194" s="684"/>
    </row>
    <row r="195" spans="1:18" x14ac:dyDescent="0.25">
      <c r="A195" s="1861" t="s">
        <v>402</v>
      </c>
      <c r="B195" s="1860">
        <v>473.19492575999999</v>
      </c>
      <c r="C195" s="1860">
        <v>597.57848153999998</v>
      </c>
      <c r="D195" s="1860">
        <v>619.13926700000002</v>
      </c>
      <c r="E195" s="1860">
        <v>597.02824691000001</v>
      </c>
      <c r="F195" s="1777">
        <v>646.05078354</v>
      </c>
      <c r="G195" s="1777">
        <v>578.99358337000001</v>
      </c>
      <c r="H195" s="1777">
        <v>558.47285999999997</v>
      </c>
      <c r="I195" s="1777">
        <v>542.5883</v>
      </c>
      <c r="J195" s="1909">
        <v>574.82281</v>
      </c>
      <c r="K195" s="1908">
        <v>639.44597471723205</v>
      </c>
      <c r="L195" s="1908">
        <v>678.49490431190691</v>
      </c>
      <c r="M195" s="684"/>
      <c r="N195" s="684"/>
      <c r="O195" s="684"/>
      <c r="P195" s="684"/>
      <c r="Q195" s="684"/>
      <c r="R195" s="684"/>
    </row>
    <row r="196" spans="1:18" x14ac:dyDescent="0.25">
      <c r="A196" s="1861" t="s">
        <v>401</v>
      </c>
      <c r="B196" s="1860">
        <v>208.90064206000002</v>
      </c>
      <c r="C196" s="1860">
        <v>170.57841425000001</v>
      </c>
      <c r="D196" s="1860">
        <v>264.67357290999996</v>
      </c>
      <c r="E196" s="1860">
        <v>318.04655851000001</v>
      </c>
      <c r="F196" s="1777">
        <v>337.59464590999994</v>
      </c>
      <c r="G196" s="1777">
        <v>329.01371795</v>
      </c>
      <c r="H196" s="1777">
        <v>357.82100000000003</v>
      </c>
      <c r="I196" s="1777">
        <v>392.25526000000002</v>
      </c>
      <c r="J196" s="1909">
        <v>569.52935000000002</v>
      </c>
      <c r="K196" s="1908">
        <v>425.76066991699662</v>
      </c>
      <c r="L196" s="1908">
        <v>449.0641460243844</v>
      </c>
      <c r="M196" s="684"/>
      <c r="N196" s="684"/>
      <c r="O196" s="684"/>
      <c r="P196" s="684"/>
      <c r="Q196" s="684"/>
      <c r="R196" s="684"/>
    </row>
    <row r="197" spans="1:18" x14ac:dyDescent="0.25">
      <c r="A197" s="1861" t="s">
        <v>400</v>
      </c>
      <c r="B197" s="1860">
        <v>175.65791584999999</v>
      </c>
      <c r="C197" s="1860">
        <v>168.16923226</v>
      </c>
      <c r="D197" s="1860">
        <v>198.30823816</v>
      </c>
      <c r="E197" s="1860">
        <v>202.24201861</v>
      </c>
      <c r="F197" s="1777">
        <v>198.25588281</v>
      </c>
      <c r="G197" s="1777">
        <v>261.99126303999998</v>
      </c>
      <c r="H197" s="1777">
        <v>255.76532</v>
      </c>
      <c r="I197" s="1777">
        <v>291.14006000000001</v>
      </c>
      <c r="J197" s="1909">
        <v>286.67372999999998</v>
      </c>
      <c r="K197" s="1908">
        <v>319.02704863497053</v>
      </c>
      <c r="L197" s="1908">
        <v>330.47038447010152</v>
      </c>
      <c r="M197" s="684"/>
      <c r="N197" s="684"/>
      <c r="O197" s="684"/>
      <c r="P197" s="684"/>
      <c r="Q197" s="684"/>
      <c r="R197" s="684"/>
    </row>
    <row r="198" spans="1:18" x14ac:dyDescent="0.25">
      <c r="A198" s="1861" t="s">
        <v>399</v>
      </c>
      <c r="B198" s="1860">
        <v>915.74819232000004</v>
      </c>
      <c r="C198" s="1860">
        <v>1002.7340092100001</v>
      </c>
      <c r="D198" s="1860">
        <v>839.45817966999994</v>
      </c>
      <c r="E198" s="1860">
        <v>876.19530611000005</v>
      </c>
      <c r="F198" s="1777">
        <v>851.66797896999992</v>
      </c>
      <c r="G198" s="1777">
        <v>849.96740129</v>
      </c>
      <c r="H198" s="1777">
        <v>805.15147999999999</v>
      </c>
      <c r="I198" s="1777">
        <v>904.91854000000001</v>
      </c>
      <c r="J198" s="1909">
        <v>941.58193999999992</v>
      </c>
      <c r="K198" s="1908">
        <v>987.46338143385356</v>
      </c>
      <c r="L198" s="1908">
        <v>979.65727510604449</v>
      </c>
      <c r="M198" s="684"/>
      <c r="N198" s="684"/>
      <c r="O198" s="684"/>
      <c r="P198" s="684"/>
      <c r="Q198" s="684"/>
      <c r="R198" s="684"/>
    </row>
    <row r="199" spans="1:18" x14ac:dyDescent="0.25">
      <c r="A199" s="1861" t="s">
        <v>398</v>
      </c>
      <c r="B199" s="1860">
        <v>1538.5880160099998</v>
      </c>
      <c r="C199" s="1860">
        <v>1554.5313419699999</v>
      </c>
      <c r="D199" s="1860">
        <v>1580.2760819499999</v>
      </c>
      <c r="E199" s="1860">
        <v>1616.2263112600001</v>
      </c>
      <c r="F199" s="1777">
        <v>1517.9225528200002</v>
      </c>
      <c r="G199" s="1777">
        <v>1621.4890331900001</v>
      </c>
      <c r="H199" s="1777">
        <v>1444.1339599999999</v>
      </c>
      <c r="I199" s="1777">
        <v>1478.88831</v>
      </c>
      <c r="J199" s="1909">
        <v>1569.1943799999999</v>
      </c>
      <c r="K199" s="1908">
        <v>1615.3434486218819</v>
      </c>
      <c r="L199" s="1908">
        <v>1551.8535932387247</v>
      </c>
      <c r="M199" s="684"/>
      <c r="N199" s="684"/>
      <c r="O199" s="684"/>
      <c r="P199" s="684"/>
      <c r="Q199" s="684"/>
      <c r="R199" s="684"/>
    </row>
    <row r="200" spans="1:18" x14ac:dyDescent="0.25">
      <c r="A200" s="1861" t="s">
        <v>397</v>
      </c>
      <c r="B200" s="1860">
        <v>102.10228122000001</v>
      </c>
      <c r="C200" s="1860">
        <v>95.349787590000005</v>
      </c>
      <c r="D200" s="1860">
        <v>86.41908918</v>
      </c>
      <c r="E200" s="1860">
        <v>96.930136159999989</v>
      </c>
      <c r="F200" s="1777">
        <v>210.8785125</v>
      </c>
      <c r="G200" s="1777">
        <v>200.34347774</v>
      </c>
      <c r="H200" s="1777">
        <v>194.66435000000001</v>
      </c>
      <c r="I200" s="1777">
        <v>173.99686</v>
      </c>
      <c r="J200" s="1909">
        <v>101.50969000000001</v>
      </c>
      <c r="K200" s="1908">
        <v>85.21669666132216</v>
      </c>
      <c r="L200" s="1908">
        <v>125.4175155142473</v>
      </c>
      <c r="M200" s="684"/>
      <c r="N200" s="684"/>
      <c r="O200" s="684"/>
      <c r="P200" s="684"/>
      <c r="Q200" s="684"/>
      <c r="R200" s="684"/>
    </row>
    <row r="201" spans="1:18" x14ac:dyDescent="0.25">
      <c r="A201" s="1861" t="s">
        <v>396</v>
      </c>
      <c r="B201" s="1860">
        <v>0</v>
      </c>
      <c r="C201" s="1860">
        <v>0</v>
      </c>
      <c r="D201" s="1860">
        <v>0</v>
      </c>
      <c r="E201" s="1860">
        <v>0</v>
      </c>
      <c r="F201" s="1777">
        <v>0</v>
      </c>
      <c r="G201" s="1777">
        <v>0</v>
      </c>
      <c r="H201" s="1777">
        <v>0</v>
      </c>
      <c r="I201" s="1777">
        <v>0</v>
      </c>
      <c r="J201" s="1909">
        <v>0</v>
      </c>
      <c r="K201" s="1908">
        <v>0</v>
      </c>
      <c r="L201" s="1908">
        <v>0</v>
      </c>
      <c r="M201" s="684"/>
      <c r="N201" s="684"/>
      <c r="O201" s="684"/>
      <c r="P201" s="684"/>
      <c r="Q201" s="684"/>
      <c r="R201" s="684"/>
    </row>
    <row r="202" spans="1:18" x14ac:dyDescent="0.25">
      <c r="A202" s="1910" t="s">
        <v>395</v>
      </c>
      <c r="B202" s="1909">
        <v>1742.84978987</v>
      </c>
      <c r="C202" s="1909">
        <v>1596.0057062599999</v>
      </c>
      <c r="D202" s="1909">
        <v>1681.9162561399999</v>
      </c>
      <c r="E202" s="1909">
        <v>1038.9665970699998</v>
      </c>
      <c r="F202" s="1908">
        <v>1401.6175872700001</v>
      </c>
      <c r="G202" s="1908">
        <v>1166.71652832</v>
      </c>
      <c r="H202" s="1908">
        <v>1238.7113599999998</v>
      </c>
      <c r="I202" s="1908">
        <v>1230.0252</v>
      </c>
      <c r="J202" s="1909">
        <v>1102.7873100000002</v>
      </c>
      <c r="K202" s="1908">
        <v>1142.5771767285103</v>
      </c>
      <c r="L202" s="1908">
        <v>1144.7714155666665</v>
      </c>
      <c r="M202" s="684"/>
      <c r="N202" s="684"/>
      <c r="O202" s="684"/>
      <c r="P202" s="684"/>
      <c r="Q202" s="684"/>
      <c r="R202" s="684"/>
    </row>
    <row r="203" spans="1:18" x14ac:dyDescent="0.25">
      <c r="A203" s="1910" t="s">
        <v>394</v>
      </c>
      <c r="B203" s="1909">
        <v>8778.0993825999994</v>
      </c>
      <c r="C203" s="1908">
        <v>8637.6076766500028</v>
      </c>
      <c r="D203" s="1908">
        <v>9069.8918216600014</v>
      </c>
      <c r="E203" s="1908">
        <v>9313.4512941600005</v>
      </c>
      <c r="F203" s="1908">
        <v>9064.5572785099976</v>
      </c>
      <c r="G203" s="1908">
        <v>8970.9817847499999</v>
      </c>
      <c r="H203" s="1908">
        <v>8750.1935999999987</v>
      </c>
      <c r="I203" s="1908">
        <v>8730.208029999998</v>
      </c>
      <c r="J203" s="1908">
        <v>8741.9822200000108</v>
      </c>
      <c r="K203" s="1908">
        <v>9038.6525560900063</v>
      </c>
      <c r="L203" s="1908">
        <v>9084.9967237155597</v>
      </c>
      <c r="M203" s="684"/>
      <c r="N203" s="684"/>
      <c r="O203" s="684"/>
      <c r="P203" s="684"/>
      <c r="Q203" s="684"/>
      <c r="R203" s="684"/>
    </row>
    <row r="204" spans="1:18" x14ac:dyDescent="0.25">
      <c r="A204" s="1910" t="s">
        <v>829</v>
      </c>
      <c r="B204" s="1909">
        <v>7083.9134451</v>
      </c>
      <c r="C204" s="1909">
        <v>6950.3621976200029</v>
      </c>
      <c r="D204" s="1909">
        <v>7260.1364135900012</v>
      </c>
      <c r="E204" s="1909">
        <v>7435.1919373199999</v>
      </c>
      <c r="F204" s="1908">
        <v>7322.5760623299984</v>
      </c>
      <c r="G204" s="1908">
        <v>7348.5597955700005</v>
      </c>
      <c r="H204" s="1908">
        <v>7450.7965285199989</v>
      </c>
      <c r="I204" s="1908">
        <v>7363.7826596099985</v>
      </c>
      <c r="J204" s="1908">
        <v>0</v>
      </c>
      <c r="K204" s="1908">
        <v>0</v>
      </c>
      <c r="L204" s="1908">
        <v>0</v>
      </c>
      <c r="M204" s="684"/>
      <c r="N204" s="684"/>
      <c r="O204" s="684"/>
      <c r="P204" s="684"/>
      <c r="Q204" s="684"/>
      <c r="R204" s="684"/>
    </row>
    <row r="205" spans="1:18" x14ac:dyDescent="0.25">
      <c r="A205" s="1910" t="s">
        <v>828</v>
      </c>
      <c r="B205" s="1909">
        <v>1694.1859374999999</v>
      </c>
      <c r="C205" s="1909">
        <v>1687.2454790300001</v>
      </c>
      <c r="D205" s="1909">
        <v>1809.7554080699999</v>
      </c>
      <c r="E205" s="1909">
        <v>1878.25935684</v>
      </c>
      <c r="F205" s="1908">
        <v>1741.98121618</v>
      </c>
      <c r="G205" s="1908">
        <v>1622.4219891800001</v>
      </c>
      <c r="H205" s="1908">
        <v>1299.39707148</v>
      </c>
      <c r="I205" s="1908">
        <v>1366.4253703899999</v>
      </c>
      <c r="J205" s="1908">
        <v>0</v>
      </c>
      <c r="K205" s="1908">
        <v>0</v>
      </c>
      <c r="L205" s="1908">
        <v>0</v>
      </c>
      <c r="M205" s="684"/>
      <c r="N205" s="684"/>
      <c r="O205" s="684"/>
      <c r="P205" s="684"/>
      <c r="Q205" s="684"/>
      <c r="R205" s="684"/>
    </row>
    <row r="206" spans="1:18" x14ac:dyDescent="0.25">
      <c r="A206" s="1910" t="s">
        <v>393</v>
      </c>
      <c r="B206" s="1909">
        <v>286.04220336999998</v>
      </c>
      <c r="C206" s="1909">
        <v>246.81841141000001</v>
      </c>
      <c r="D206" s="1909">
        <v>238.22834652</v>
      </c>
      <c r="E206" s="1909">
        <v>191.07011796999998</v>
      </c>
      <c r="F206" s="1908">
        <v>263.71136127</v>
      </c>
      <c r="G206" s="1908">
        <v>248.63116075000002</v>
      </c>
      <c r="H206" s="1908">
        <v>264.45312999999999</v>
      </c>
      <c r="I206" s="1908">
        <v>278.11882000000003</v>
      </c>
      <c r="J206" s="1908">
        <v>271.63486999999998</v>
      </c>
      <c r="K206" s="1908">
        <v>160.2616384716905</v>
      </c>
      <c r="L206" s="1908">
        <v>187.59253632049308</v>
      </c>
      <c r="M206" s="684"/>
      <c r="N206" s="684"/>
      <c r="O206" s="684"/>
      <c r="P206" s="684"/>
      <c r="Q206" s="684"/>
      <c r="R206" s="684"/>
    </row>
    <row r="207" spans="1:18" x14ac:dyDescent="0.25">
      <c r="A207" s="1910" t="s">
        <v>392</v>
      </c>
      <c r="B207" s="1909">
        <v>2.8603116100000001</v>
      </c>
      <c r="C207" s="1909">
        <v>2.4013058099999998</v>
      </c>
      <c r="D207" s="1909">
        <v>1.8086472100000002</v>
      </c>
      <c r="E207" s="1909">
        <v>4.4662380800000001</v>
      </c>
      <c r="F207" s="1908">
        <v>5.6633349999999999E-2</v>
      </c>
      <c r="G207" s="1908">
        <v>9.5415260000000002E-2</v>
      </c>
      <c r="H207" s="1908">
        <v>9.5159999999999995E-2</v>
      </c>
      <c r="I207" s="1908">
        <v>4.0710000000000003E-2</v>
      </c>
      <c r="J207" s="1908">
        <v>4.1689999999999998E-2</v>
      </c>
      <c r="K207" s="1908">
        <v>4.5037793265927162E-2</v>
      </c>
      <c r="L207" s="1908">
        <v>4.7339027331871945E-2</v>
      </c>
      <c r="M207" s="684"/>
      <c r="N207" s="684"/>
      <c r="O207" s="684"/>
      <c r="P207" s="684"/>
      <c r="Q207" s="684"/>
      <c r="R207" s="684"/>
    </row>
    <row r="208" spans="1:18" x14ac:dyDescent="0.25">
      <c r="A208" s="1861" t="s">
        <v>391</v>
      </c>
      <c r="B208" s="1860">
        <v>311.40795789999999</v>
      </c>
      <c r="C208" s="1860">
        <v>296.36773463999998</v>
      </c>
      <c r="D208" s="1860">
        <v>283.81018073000001</v>
      </c>
      <c r="E208" s="1860">
        <v>231.92627551000001</v>
      </c>
      <c r="F208" s="1777">
        <v>257.32504699999998</v>
      </c>
      <c r="G208" s="1777">
        <v>247.96365412</v>
      </c>
      <c r="H208" s="1777">
        <v>244.55322000000001</v>
      </c>
      <c r="I208" s="1908">
        <v>251.70464999999999</v>
      </c>
      <c r="J208" s="1908">
        <v>254.08029999999999</v>
      </c>
      <c r="K208" s="1908">
        <v>263.55955629724161</v>
      </c>
      <c r="L208" s="1908">
        <v>265.85467225471058</v>
      </c>
      <c r="M208" s="684"/>
      <c r="N208" s="684"/>
      <c r="O208" s="684"/>
      <c r="P208" s="684"/>
      <c r="Q208" s="684"/>
      <c r="R208" s="684"/>
    </row>
    <row r="209" spans="1:18" x14ac:dyDescent="0.25">
      <c r="A209" s="1861" t="s">
        <v>390</v>
      </c>
      <c r="B209" s="1860">
        <v>771.52348644000006</v>
      </c>
      <c r="C209" s="1860">
        <v>751.41665786999999</v>
      </c>
      <c r="D209" s="1860">
        <v>792.57393675999992</v>
      </c>
      <c r="E209" s="1860">
        <v>880.14836866000007</v>
      </c>
      <c r="F209" s="1777">
        <v>941.16607705000001</v>
      </c>
      <c r="G209" s="1777">
        <v>836.36323189999996</v>
      </c>
      <c r="H209" s="1777">
        <v>892.55130000000008</v>
      </c>
      <c r="I209" s="1908">
        <v>1006.4351800000001</v>
      </c>
      <c r="J209" s="1908">
        <v>1040.6627100000001</v>
      </c>
      <c r="K209" s="1908">
        <v>1054.2910997676777</v>
      </c>
      <c r="L209" s="1908">
        <v>1194.9926542660189</v>
      </c>
      <c r="M209" s="684"/>
      <c r="N209" s="684"/>
      <c r="O209" s="684"/>
      <c r="P209" s="684"/>
      <c r="Q209" s="684"/>
      <c r="R209" s="684"/>
    </row>
    <row r="210" spans="1:18" ht="15.75" thickBot="1" x14ac:dyDescent="0.3">
      <c r="A210" s="1859" t="s">
        <v>389</v>
      </c>
      <c r="B210" s="1858">
        <v>21.302109090000002</v>
      </c>
      <c r="C210" s="1907">
        <v>96.599977989999985</v>
      </c>
      <c r="D210" s="1907">
        <v>340.43971962000001</v>
      </c>
      <c r="E210" s="1907">
        <v>882.91962030999991</v>
      </c>
      <c r="F210" s="1907">
        <v>297.15741166999999</v>
      </c>
      <c r="G210" s="1907">
        <v>350.75308404000003</v>
      </c>
      <c r="H210" s="1907">
        <v>254.27502000000001</v>
      </c>
      <c r="I210" s="1907">
        <v>265.56392999999997</v>
      </c>
      <c r="J210" s="1907">
        <v>263.47078999999991</v>
      </c>
      <c r="K210" s="1907">
        <v>46.686143772571839</v>
      </c>
      <c r="L210" s="1907">
        <v>40.401319525781744</v>
      </c>
      <c r="M210" s="684"/>
      <c r="N210" s="684"/>
      <c r="O210" s="684"/>
      <c r="P210" s="684"/>
      <c r="Q210" s="684"/>
      <c r="R210" s="684"/>
    </row>
    <row r="211" spans="1:18" ht="15.75" thickBot="1" x14ac:dyDescent="0.3">
      <c r="A211" s="1835" t="s">
        <v>388</v>
      </c>
      <c r="B211" s="1834">
        <v>27609.365290549998</v>
      </c>
      <c r="C211" s="1834">
        <v>26941.26450880001</v>
      </c>
      <c r="D211" s="1834">
        <v>26376.8454852</v>
      </c>
      <c r="E211" s="1834">
        <v>26872.462019189992</v>
      </c>
      <c r="F211" s="1834">
        <v>26691.497669509994</v>
      </c>
      <c r="G211" s="1834">
        <v>25677.437837890011</v>
      </c>
      <c r="H211" s="1834">
        <v>25873.137060000001</v>
      </c>
      <c r="I211" s="1916">
        <v>26169.898239999999</v>
      </c>
      <c r="J211" s="1916">
        <v>26557.774420000012</v>
      </c>
      <c r="K211" s="1834">
        <v>26896.902290648217</v>
      </c>
      <c r="L211" s="1834">
        <v>27204.859905871926</v>
      </c>
      <c r="M211" s="684"/>
      <c r="N211" s="684"/>
      <c r="O211" s="684"/>
      <c r="P211" s="684"/>
      <c r="Q211" s="684"/>
      <c r="R211" s="684"/>
    </row>
    <row r="212" spans="1:18" x14ac:dyDescent="0.25">
      <c r="A212" s="1861" t="s">
        <v>716</v>
      </c>
      <c r="B212" s="1860">
        <v>33341.067372079997</v>
      </c>
      <c r="C212" s="1860">
        <v>32846.503405390002</v>
      </c>
      <c r="D212" s="1860">
        <v>27894.375358360001</v>
      </c>
      <c r="E212" s="1860">
        <v>28845.511335110001</v>
      </c>
      <c r="F212" s="1777">
        <v>28272.794383110002</v>
      </c>
      <c r="G212" s="1777">
        <v>27251.33100649</v>
      </c>
      <c r="H212" s="1777">
        <v>26644.033210000001</v>
      </c>
      <c r="I212" s="1908">
        <v>27551.339260000001</v>
      </c>
      <c r="J212" s="1908"/>
      <c r="K212" s="1777"/>
      <c r="L212" s="1777"/>
      <c r="M212" s="684"/>
      <c r="N212" s="684"/>
      <c r="O212" s="684"/>
      <c r="P212" s="684"/>
      <c r="Q212" s="684"/>
      <c r="R212" s="684"/>
    </row>
    <row r="213" spans="1:18" x14ac:dyDescent="0.25">
      <c r="A213" s="1861" t="s">
        <v>715</v>
      </c>
      <c r="B213" s="1860">
        <v>2504.6396849299999</v>
      </c>
      <c r="C213" s="1860">
        <v>2448.4186940300001</v>
      </c>
      <c r="D213" s="1860">
        <v>1685.29198105</v>
      </c>
      <c r="E213" s="1860">
        <v>1738.69976578</v>
      </c>
      <c r="F213" s="1777">
        <v>1708.3835943200002</v>
      </c>
      <c r="G213" s="1777">
        <v>1612.2238377000001</v>
      </c>
      <c r="H213" s="1777">
        <v>1503.6664800000001</v>
      </c>
      <c r="I213" s="1908">
        <v>1529.9983300000001</v>
      </c>
      <c r="J213" s="1908"/>
      <c r="K213" s="1777"/>
      <c r="L213" s="1777"/>
      <c r="M213" s="684"/>
      <c r="N213" s="684"/>
      <c r="O213" s="684"/>
      <c r="P213" s="684"/>
      <c r="Q213" s="684"/>
      <c r="R213" s="684"/>
    </row>
    <row r="214" spans="1:18" ht="15.75" thickBot="1" x14ac:dyDescent="0.3">
      <c r="A214" s="1859" t="s">
        <v>714</v>
      </c>
      <c r="B214" s="1858">
        <v>606.28389801000003</v>
      </c>
      <c r="C214" s="1858">
        <v>613.11450805000004</v>
      </c>
      <c r="D214" s="1858">
        <v>116.82514723999999</v>
      </c>
      <c r="E214" s="1858">
        <v>127.38629645</v>
      </c>
      <c r="F214" s="2507">
        <v>114.16199263</v>
      </c>
      <c r="G214" s="2507">
        <v>278.33358381000005</v>
      </c>
      <c r="H214" s="2507">
        <v>137.50786000000002</v>
      </c>
      <c r="I214" s="1907">
        <v>142.74180000000001</v>
      </c>
      <c r="J214" s="1907"/>
      <c r="K214" s="2507"/>
      <c r="L214" s="2507"/>
      <c r="M214" s="684"/>
      <c r="N214" s="684"/>
      <c r="O214" s="684"/>
      <c r="P214" s="684"/>
      <c r="Q214" s="684"/>
      <c r="R214" s="684"/>
    </row>
    <row r="215" spans="1:18" ht="15.75" thickBot="1" x14ac:dyDescent="0.3">
      <c r="A215" s="1833" t="s">
        <v>387</v>
      </c>
      <c r="B215" s="1832">
        <v>36451.990955019995</v>
      </c>
      <c r="C215" s="1832">
        <v>35908.03660747</v>
      </c>
      <c r="D215" s="1832">
        <v>29696.492486650001</v>
      </c>
      <c r="E215" s="1832">
        <v>30711.59739734</v>
      </c>
      <c r="F215" s="1834">
        <v>30095.339970060002</v>
      </c>
      <c r="G215" s="1834">
        <v>29141.888427999998</v>
      </c>
      <c r="H215" s="1834">
        <v>28285.207550000003</v>
      </c>
      <c r="I215" s="1916">
        <v>29224.079389999999</v>
      </c>
      <c r="J215" s="1916">
        <v>28374.533579999999</v>
      </c>
      <c r="K215" s="1834">
        <v>29225.029487816715</v>
      </c>
      <c r="L215" s="1834">
        <v>29325.577668799175</v>
      </c>
      <c r="M215" s="684"/>
      <c r="N215" s="684"/>
      <c r="O215" s="684"/>
      <c r="P215" s="684"/>
      <c r="Q215" s="684"/>
      <c r="R215" s="684"/>
    </row>
    <row r="216" spans="1:18" ht="15.75" thickBot="1" x14ac:dyDescent="0.3">
      <c r="A216" s="1835" t="s">
        <v>380</v>
      </c>
      <c r="B216" s="1834">
        <v>45.124414989999998</v>
      </c>
      <c r="C216" s="1834">
        <v>44.38773673</v>
      </c>
      <c r="D216" s="1834">
        <v>44.157678629999999</v>
      </c>
      <c r="E216" s="1834">
        <v>47.117678419999997</v>
      </c>
      <c r="F216" s="1834">
        <v>21.917693489999998</v>
      </c>
      <c r="G216" s="1834">
        <v>15.629612719999999</v>
      </c>
      <c r="H216" s="1834">
        <v>33.082999999999998</v>
      </c>
      <c r="I216" s="1916">
        <v>33.205239999999996</v>
      </c>
      <c r="J216" s="1916">
        <v>33.721359999999997</v>
      </c>
      <c r="K216" s="1834">
        <v>34.631568556875315</v>
      </c>
      <c r="L216" s="1834">
        <v>37.749476163664866</v>
      </c>
      <c r="M216" s="684"/>
      <c r="N216" s="684"/>
      <c r="O216" s="684"/>
      <c r="P216" s="684"/>
      <c r="Q216" s="684"/>
      <c r="R216" s="684"/>
    </row>
    <row r="217" spans="1:18" ht="15.75" thickBot="1" x14ac:dyDescent="0.3">
      <c r="A217" s="1835" t="s">
        <v>827</v>
      </c>
      <c r="B217" s="1834">
        <v>0</v>
      </c>
      <c r="C217" s="1834">
        <v>0</v>
      </c>
      <c r="D217" s="1834">
        <v>0</v>
      </c>
      <c r="E217" s="1834">
        <v>0</v>
      </c>
      <c r="F217" s="1834">
        <v>0</v>
      </c>
      <c r="G217" s="1834">
        <v>0</v>
      </c>
      <c r="H217" s="1834">
        <v>0</v>
      </c>
      <c r="I217" s="1916">
        <v>0</v>
      </c>
      <c r="J217" s="1916">
        <v>0</v>
      </c>
      <c r="K217" s="1834">
        <v>0</v>
      </c>
      <c r="L217" s="1834">
        <v>0</v>
      </c>
      <c r="M217" s="684"/>
      <c r="N217" s="684"/>
      <c r="O217" s="684"/>
      <c r="P217" s="684"/>
      <c r="Q217" s="684"/>
      <c r="R217" s="684"/>
    </row>
    <row r="218" spans="1:18" ht="15.75" thickBot="1" x14ac:dyDescent="0.3">
      <c r="A218" s="1833" t="s">
        <v>386</v>
      </c>
      <c r="B218" s="1832">
        <v>64106.480660559995</v>
      </c>
      <c r="C218" s="1905">
        <v>62893.688853000014</v>
      </c>
      <c r="D218" s="1905">
        <v>56117.495650479999</v>
      </c>
      <c r="E218" s="1905">
        <v>57631.177094949991</v>
      </c>
      <c r="F218" s="1834">
        <v>56808.755333059999</v>
      </c>
      <c r="G218" s="1834">
        <v>54834.955878610002</v>
      </c>
      <c r="H218" s="1834">
        <v>54191.427609999999</v>
      </c>
      <c r="I218" s="1916">
        <v>55427.182869999997</v>
      </c>
      <c r="J218" s="1916">
        <v>54966.029360000015</v>
      </c>
      <c r="K218" s="1834">
        <v>56156.563347021809</v>
      </c>
      <c r="L218" s="1834">
        <v>56568.187050834764</v>
      </c>
      <c r="M218" s="684"/>
      <c r="N218" s="684"/>
      <c r="O218" s="684"/>
      <c r="P218" s="684"/>
      <c r="Q218" s="684"/>
      <c r="R218" s="684"/>
    </row>
    <row r="219" spans="1:18" ht="15.75" thickBot="1" x14ac:dyDescent="0.3">
      <c r="A219" s="1835" t="s">
        <v>385</v>
      </c>
      <c r="B219" s="1834">
        <v>64106.480660559995</v>
      </c>
      <c r="C219" s="1834">
        <v>62893.688853000014</v>
      </c>
      <c r="D219" s="1834">
        <v>56117.495650479999</v>
      </c>
      <c r="E219" s="1834">
        <v>57631.177094949991</v>
      </c>
      <c r="F219" s="1834">
        <v>56808.755333059999</v>
      </c>
      <c r="G219" s="1834">
        <v>54834.955878610002</v>
      </c>
      <c r="H219" s="1834">
        <v>54191.427609999999</v>
      </c>
      <c r="I219" s="1916">
        <v>55427.182869999997</v>
      </c>
      <c r="J219" s="1916">
        <v>54966.029360000015</v>
      </c>
      <c r="K219" s="1834">
        <v>56156.563347021809</v>
      </c>
      <c r="L219" s="1834">
        <v>56568.187050834764</v>
      </c>
      <c r="M219" s="684"/>
      <c r="N219" s="684"/>
      <c r="O219" s="684"/>
      <c r="P219" s="684"/>
      <c r="Q219" s="684"/>
      <c r="R219" s="684"/>
    </row>
    <row r="220" spans="1:18" x14ac:dyDescent="0.25">
      <c r="A220" s="1932"/>
      <c r="B220" s="1933"/>
      <c r="C220" s="1933"/>
      <c r="D220" s="1933"/>
      <c r="E220" s="1933"/>
      <c r="F220" s="1933"/>
      <c r="G220" s="1933"/>
      <c r="H220" s="1933"/>
      <c r="I220" s="2508"/>
      <c r="J220" s="2508"/>
      <c r="K220" s="1933"/>
      <c r="L220" s="1933"/>
      <c r="M220" s="684"/>
      <c r="N220" s="684"/>
      <c r="O220" s="684"/>
      <c r="P220" s="684"/>
      <c r="Q220" s="684"/>
      <c r="R220" s="684"/>
    </row>
    <row r="221" spans="1:18" x14ac:dyDescent="0.25">
      <c r="A221" s="1913" t="s">
        <v>428</v>
      </c>
      <c r="B221" s="1912"/>
      <c r="C221" s="332"/>
      <c r="D221" s="332"/>
      <c r="E221" s="332"/>
      <c r="F221" s="332"/>
      <c r="G221" s="332"/>
      <c r="H221" s="332"/>
      <c r="I221" s="332"/>
      <c r="J221" s="332"/>
      <c r="K221" s="332"/>
      <c r="L221" s="332"/>
      <c r="M221" s="684"/>
      <c r="N221" s="684"/>
      <c r="O221" s="684"/>
      <c r="P221" s="684"/>
      <c r="Q221" s="684"/>
      <c r="R221" s="684"/>
    </row>
    <row r="222" spans="1:18" ht="15.75" thickBot="1" x14ac:dyDescent="0.3">
      <c r="A222" s="1911" t="s">
        <v>173</v>
      </c>
      <c r="B222" s="1889" t="s">
        <v>1009</v>
      </c>
      <c r="C222" s="1890" t="s">
        <v>952</v>
      </c>
      <c r="D222" s="1890" t="s">
        <v>876</v>
      </c>
      <c r="E222" s="1890" t="s">
        <v>818</v>
      </c>
      <c r="F222" s="1890" t="s">
        <v>784</v>
      </c>
      <c r="G222" s="1890" t="s">
        <v>723</v>
      </c>
      <c r="H222" s="1890" t="s">
        <v>834</v>
      </c>
      <c r="I222" s="1890" t="s">
        <v>833</v>
      </c>
      <c r="J222" s="2505" t="s">
        <v>832</v>
      </c>
      <c r="K222" s="1890" t="s">
        <v>831</v>
      </c>
      <c r="L222" s="2505" t="s">
        <v>830</v>
      </c>
      <c r="M222" s="684"/>
      <c r="N222" s="684"/>
      <c r="O222" s="684"/>
      <c r="P222" s="684"/>
      <c r="Q222" s="684"/>
      <c r="R222" s="684"/>
    </row>
    <row r="223" spans="1:18" x14ac:dyDescent="0.25">
      <c r="A223" s="1861" t="s">
        <v>410</v>
      </c>
      <c r="B223" s="1860">
        <v>462.22891142000003</v>
      </c>
      <c r="C223" s="1860">
        <v>392.76331511999996</v>
      </c>
      <c r="D223" s="1860">
        <v>413.65952077000003</v>
      </c>
      <c r="E223" s="1860">
        <v>411.12452665999996</v>
      </c>
      <c r="F223" s="1777">
        <v>497.66433712000003</v>
      </c>
      <c r="G223" s="1777">
        <v>454.85399999999998</v>
      </c>
      <c r="H223" s="1777">
        <v>302.91034999999999</v>
      </c>
      <c r="I223" s="1777">
        <v>384.75592999999998</v>
      </c>
      <c r="J223" s="1909">
        <v>352.91543999999999</v>
      </c>
      <c r="K223" s="1908">
        <v>444.66662365456</v>
      </c>
      <c r="L223" s="1908">
        <v>576.2926804501401</v>
      </c>
      <c r="M223" s="684"/>
      <c r="N223" s="684"/>
      <c r="O223" s="684"/>
      <c r="P223" s="684"/>
      <c r="Q223" s="684"/>
      <c r="R223" s="684"/>
    </row>
    <row r="224" spans="1:18" x14ac:dyDescent="0.25">
      <c r="A224" s="1861" t="s">
        <v>409</v>
      </c>
      <c r="B224" s="1860">
        <v>251.59165593</v>
      </c>
      <c r="C224" s="1860">
        <v>259.66500751000001</v>
      </c>
      <c r="D224" s="1860">
        <v>246.58128729999999</v>
      </c>
      <c r="E224" s="1860">
        <v>240.57088363999998</v>
      </c>
      <c r="F224" s="1777">
        <v>285.28880200999998</v>
      </c>
      <c r="G224" s="1777">
        <v>294.13</v>
      </c>
      <c r="H224" s="1777">
        <v>246.52303000000001</v>
      </c>
      <c r="I224" s="1777">
        <v>201.52651999999998</v>
      </c>
      <c r="J224" s="1909">
        <v>307.28722999999997</v>
      </c>
      <c r="K224" s="1908">
        <v>360.74292608212164</v>
      </c>
      <c r="L224" s="1908">
        <v>387.78304213556697</v>
      </c>
      <c r="M224" s="684"/>
      <c r="N224" s="684"/>
      <c r="O224" s="684"/>
      <c r="P224" s="684"/>
      <c r="Q224" s="684"/>
      <c r="R224" s="684"/>
    </row>
    <row r="225" spans="1:18" x14ac:dyDescent="0.25">
      <c r="A225" s="1861" t="s">
        <v>408</v>
      </c>
      <c r="B225" s="1860">
        <v>395.75864425000003</v>
      </c>
      <c r="C225" s="1860">
        <v>380.18051919000004</v>
      </c>
      <c r="D225" s="1860">
        <v>317.11326237999998</v>
      </c>
      <c r="E225" s="1860">
        <v>208.76372850000001</v>
      </c>
      <c r="F225" s="1777">
        <v>195.31828136999997</v>
      </c>
      <c r="G225" s="1777">
        <v>187.24155999999999</v>
      </c>
      <c r="H225" s="1777">
        <v>189.56015000000002</v>
      </c>
      <c r="I225" s="1777">
        <v>195.16401000000002</v>
      </c>
      <c r="J225" s="1909">
        <v>196.02876999999998</v>
      </c>
      <c r="K225" s="1908">
        <v>234.09578691173078</v>
      </c>
      <c r="L225" s="1908">
        <v>352.00402407746697</v>
      </c>
      <c r="M225" s="684"/>
      <c r="N225" s="684"/>
      <c r="O225" s="684"/>
      <c r="P225" s="684"/>
      <c r="Q225" s="684"/>
      <c r="R225" s="684"/>
    </row>
    <row r="226" spans="1:18" x14ac:dyDescent="0.25">
      <c r="A226" s="1861" t="s">
        <v>407</v>
      </c>
      <c r="B226" s="1860">
        <v>1464.9670775699999</v>
      </c>
      <c r="C226" s="1860">
        <v>1688.6290156</v>
      </c>
      <c r="D226" s="1860">
        <v>1467.27800809</v>
      </c>
      <c r="E226" s="1860">
        <v>1482.5492813100002</v>
      </c>
      <c r="F226" s="1777">
        <v>1506.9190121000001</v>
      </c>
      <c r="G226" s="1777">
        <v>1561.36067</v>
      </c>
      <c r="H226" s="1777">
        <v>1360.9464</v>
      </c>
      <c r="I226" s="1777">
        <v>1416.8422499999999</v>
      </c>
      <c r="J226" s="1909">
        <v>1447.6422500000001</v>
      </c>
      <c r="K226" s="1908">
        <v>1302.4513627494177</v>
      </c>
      <c r="L226" s="1908">
        <v>1422.9252792462701</v>
      </c>
      <c r="M226" s="684"/>
      <c r="N226" s="684"/>
      <c r="O226" s="684"/>
      <c r="P226" s="684"/>
      <c r="Q226" s="684"/>
      <c r="R226" s="684"/>
    </row>
    <row r="227" spans="1:18" x14ac:dyDescent="0.25">
      <c r="A227" s="1861" t="s">
        <v>406</v>
      </c>
      <c r="B227" s="1860">
        <v>348.70016010000001</v>
      </c>
      <c r="C227" s="1860">
        <v>328.27994679999995</v>
      </c>
      <c r="D227" s="1860">
        <v>334.21808678999997</v>
      </c>
      <c r="E227" s="1860">
        <v>334.51840941</v>
      </c>
      <c r="F227" s="1777">
        <v>416.13484108</v>
      </c>
      <c r="G227" s="1777">
        <v>413.48500000000001</v>
      </c>
      <c r="H227" s="1777">
        <v>424.48485999999997</v>
      </c>
      <c r="I227" s="1777">
        <v>426.52903000000003</v>
      </c>
      <c r="J227" s="1909">
        <v>417.26862</v>
      </c>
      <c r="K227" s="1908">
        <v>438.32702419168714</v>
      </c>
      <c r="L227" s="1908">
        <v>438.66017901072996</v>
      </c>
      <c r="M227" s="684"/>
      <c r="N227" s="684"/>
      <c r="O227" s="684"/>
      <c r="P227" s="684"/>
      <c r="Q227" s="684"/>
      <c r="R227" s="684"/>
    </row>
    <row r="228" spans="1:18" x14ac:dyDescent="0.25">
      <c r="A228" s="1861" t="s">
        <v>405</v>
      </c>
      <c r="B228" s="1860">
        <v>3302.3438926400004</v>
      </c>
      <c r="C228" s="1860">
        <v>3249.2545715600004</v>
      </c>
      <c r="D228" s="1860">
        <v>3314.9473299200004</v>
      </c>
      <c r="E228" s="1860">
        <v>3457.0582289700001</v>
      </c>
      <c r="F228" s="1777">
        <v>3080.5503892699999</v>
      </c>
      <c r="G228" s="1777">
        <v>2282.3588300000001</v>
      </c>
      <c r="H228" s="1777">
        <v>3004.13112</v>
      </c>
      <c r="I228" s="1777">
        <v>2915.3685800000003</v>
      </c>
      <c r="J228" s="1909">
        <v>2908.83511</v>
      </c>
      <c r="K228" s="1908">
        <v>3027.9252229285999</v>
      </c>
      <c r="L228" s="1908">
        <v>2999.2634723894298</v>
      </c>
      <c r="M228" s="684"/>
      <c r="N228" s="684"/>
      <c r="O228" s="684"/>
      <c r="P228" s="684"/>
      <c r="Q228" s="684"/>
      <c r="R228" s="684"/>
    </row>
    <row r="229" spans="1:18" x14ac:dyDescent="0.25">
      <c r="A229" s="1861" t="s">
        <v>404</v>
      </c>
      <c r="B229" s="1860">
        <v>898.51891023999997</v>
      </c>
      <c r="C229" s="1860">
        <v>846.85008043999994</v>
      </c>
      <c r="D229" s="1860">
        <v>860.43769014999998</v>
      </c>
      <c r="E229" s="1860">
        <v>889.58152458000006</v>
      </c>
      <c r="F229" s="1777">
        <v>900.78814413999999</v>
      </c>
      <c r="G229" s="1777">
        <v>821.55322999999999</v>
      </c>
      <c r="H229" s="1777">
        <v>829.25</v>
      </c>
      <c r="I229" s="1777">
        <v>955.03279999999995</v>
      </c>
      <c r="J229" s="1909">
        <v>1020.81055</v>
      </c>
      <c r="K229" s="1908">
        <v>1049.7010081618096</v>
      </c>
      <c r="L229" s="1908">
        <v>1134.57256320335</v>
      </c>
      <c r="M229" s="684"/>
      <c r="N229" s="684"/>
      <c r="O229" s="684"/>
      <c r="P229" s="684"/>
      <c r="Q229" s="684"/>
      <c r="R229" s="684"/>
    </row>
    <row r="230" spans="1:18" x14ac:dyDescent="0.25">
      <c r="A230" s="1861" t="s">
        <v>403</v>
      </c>
      <c r="B230" s="1860">
        <v>113.48695069</v>
      </c>
      <c r="C230" s="1860">
        <v>115.73592791999999</v>
      </c>
      <c r="D230" s="1860">
        <v>119.85054982999998</v>
      </c>
      <c r="E230" s="1860">
        <v>268.35404524</v>
      </c>
      <c r="F230" s="1777">
        <v>299.46903561000005</v>
      </c>
      <c r="G230" s="1777">
        <v>292.87708999999995</v>
      </c>
      <c r="H230" s="1777">
        <v>304.10151999999994</v>
      </c>
      <c r="I230" s="1777">
        <v>312.62184000000002</v>
      </c>
      <c r="J230" s="1909">
        <v>371.78904999999997</v>
      </c>
      <c r="K230" s="1908">
        <v>397.07284152661509</v>
      </c>
      <c r="L230" s="1908">
        <v>445.99746872545984</v>
      </c>
      <c r="M230" s="684"/>
      <c r="N230" s="684"/>
      <c r="O230" s="684"/>
      <c r="P230" s="684"/>
      <c r="Q230" s="684"/>
      <c r="R230" s="684"/>
    </row>
    <row r="231" spans="1:18" x14ac:dyDescent="0.25">
      <c r="A231" s="1861" t="s">
        <v>402</v>
      </c>
      <c r="B231" s="1860">
        <v>794.41501506000009</v>
      </c>
      <c r="C231" s="1860">
        <v>877.09447963000002</v>
      </c>
      <c r="D231" s="1860">
        <v>843.61999895999998</v>
      </c>
      <c r="E231" s="1860">
        <v>816.15396711999995</v>
      </c>
      <c r="F231" s="1777">
        <v>804.95103540999992</v>
      </c>
      <c r="G231" s="1777">
        <v>942.99020000000007</v>
      </c>
      <c r="H231" s="1777">
        <v>905.27982999999995</v>
      </c>
      <c r="I231" s="1777">
        <v>1100.0045500000001</v>
      </c>
      <c r="J231" s="1909">
        <v>1068.18271</v>
      </c>
      <c r="K231" s="1908">
        <v>1090.0840288705651</v>
      </c>
      <c r="L231" s="1908">
        <v>986.17904632294994</v>
      </c>
      <c r="M231" s="684"/>
      <c r="N231" s="684"/>
      <c r="O231" s="684"/>
      <c r="P231" s="684"/>
      <c r="Q231" s="684"/>
      <c r="R231" s="684"/>
    </row>
    <row r="232" spans="1:18" x14ac:dyDescent="0.25">
      <c r="A232" s="1861" t="s">
        <v>401</v>
      </c>
      <c r="B232" s="1860">
        <v>689.97197949999997</v>
      </c>
      <c r="C232" s="1860">
        <v>677.82851255999992</v>
      </c>
      <c r="D232" s="1860">
        <v>695.94183977</v>
      </c>
      <c r="E232" s="1860">
        <v>630.87364595000008</v>
      </c>
      <c r="F232" s="1777">
        <v>571.59822210000004</v>
      </c>
      <c r="G232" s="1777">
        <v>522.93100000000004</v>
      </c>
      <c r="H232" s="1777">
        <v>910.5729</v>
      </c>
      <c r="I232" s="1777">
        <v>622.67885000000001</v>
      </c>
      <c r="J232" s="1909">
        <v>558.04498999999998</v>
      </c>
      <c r="K232" s="1908">
        <v>521.30162292020736</v>
      </c>
      <c r="L232" s="1908">
        <v>501.75619576027202</v>
      </c>
      <c r="M232" s="684"/>
      <c r="N232" s="684"/>
      <c r="O232" s="684"/>
      <c r="P232" s="684"/>
      <c r="Q232" s="684"/>
      <c r="R232" s="684"/>
    </row>
    <row r="233" spans="1:18" x14ac:dyDescent="0.25">
      <c r="A233" s="1861" t="s">
        <v>400</v>
      </c>
      <c r="B233" s="1860">
        <v>571.58106928000007</v>
      </c>
      <c r="C233" s="1860">
        <v>594.52148094999995</v>
      </c>
      <c r="D233" s="1860">
        <v>641.12351239999998</v>
      </c>
      <c r="E233" s="1860">
        <v>674.21409628000004</v>
      </c>
      <c r="F233" s="1777">
        <v>687.68405927999993</v>
      </c>
      <c r="G233" s="1777">
        <v>671.69</v>
      </c>
      <c r="H233" s="1777">
        <v>723.64161999999999</v>
      </c>
      <c r="I233" s="1777">
        <v>765.88540999999998</v>
      </c>
      <c r="J233" s="1909">
        <v>791.47756000000004</v>
      </c>
      <c r="K233" s="1908">
        <v>808.50936719749905</v>
      </c>
      <c r="L233" s="1908">
        <v>813.18808374770992</v>
      </c>
      <c r="M233" s="684"/>
      <c r="N233" s="684"/>
      <c r="O233" s="684"/>
      <c r="P233" s="684"/>
      <c r="Q233" s="684"/>
      <c r="R233" s="684"/>
    </row>
    <row r="234" spans="1:18" x14ac:dyDescent="0.25">
      <c r="A234" s="1861" t="s">
        <v>399</v>
      </c>
      <c r="B234" s="1860">
        <v>2776.6616313200002</v>
      </c>
      <c r="C234" s="1860">
        <v>2647.4668421800002</v>
      </c>
      <c r="D234" s="1860">
        <v>2569.6504610399998</v>
      </c>
      <c r="E234" s="1860">
        <v>2696.0294995199997</v>
      </c>
      <c r="F234" s="1777">
        <v>2744.7902964199998</v>
      </c>
      <c r="G234" s="1777">
        <v>2941.9030199999997</v>
      </c>
      <c r="H234" s="1777">
        <v>2992.5887200000002</v>
      </c>
      <c r="I234" s="1777">
        <v>3205.5136499999994</v>
      </c>
      <c r="J234" s="1909">
        <v>3005.7735899999998</v>
      </c>
      <c r="K234" s="1908">
        <v>3137.4144699020167</v>
      </c>
      <c r="L234" s="1908">
        <v>2754.1342978277899</v>
      </c>
      <c r="M234" s="684"/>
      <c r="N234" s="684"/>
      <c r="O234" s="684"/>
      <c r="P234" s="684"/>
      <c r="Q234" s="684"/>
      <c r="R234" s="684"/>
    </row>
    <row r="235" spans="1:18" x14ac:dyDescent="0.25">
      <c r="A235" s="1861" t="s">
        <v>398</v>
      </c>
      <c r="B235" s="1860">
        <v>623.73247167999989</v>
      </c>
      <c r="C235" s="1860">
        <v>740.38817084999994</v>
      </c>
      <c r="D235" s="1860">
        <v>652.35783371000002</v>
      </c>
      <c r="E235" s="1860">
        <v>604.94363867000004</v>
      </c>
      <c r="F235" s="1777">
        <v>656.61999660000004</v>
      </c>
      <c r="G235" s="1777">
        <v>614.09269999999992</v>
      </c>
      <c r="H235" s="1777">
        <v>492.34649000000002</v>
      </c>
      <c r="I235" s="1777">
        <v>546.53886</v>
      </c>
      <c r="J235" s="1909">
        <v>535.24526000000003</v>
      </c>
      <c r="K235" s="1908">
        <v>600.10247896603084</v>
      </c>
      <c r="L235" s="1908">
        <v>713.689388118294</v>
      </c>
      <c r="M235" s="684"/>
      <c r="N235" s="684"/>
      <c r="O235" s="684"/>
      <c r="P235" s="684"/>
      <c r="Q235" s="684"/>
      <c r="R235" s="684"/>
    </row>
    <row r="236" spans="1:18" x14ac:dyDescent="0.25">
      <c r="A236" s="1861" t="s">
        <v>397</v>
      </c>
      <c r="B236" s="1860">
        <v>214.72967864999998</v>
      </c>
      <c r="C236" s="1860">
        <v>244.09075621</v>
      </c>
      <c r="D236" s="1860">
        <v>219.26652077</v>
      </c>
      <c r="E236" s="1860">
        <v>186.09808756999999</v>
      </c>
      <c r="F236" s="1777">
        <v>165.38743926999999</v>
      </c>
      <c r="G236" s="1777">
        <v>158.37325000000001</v>
      </c>
      <c r="H236" s="1777">
        <v>175.60907</v>
      </c>
      <c r="I236" s="1777">
        <v>171.87015000000002</v>
      </c>
      <c r="J236" s="1909">
        <v>160.10647</v>
      </c>
      <c r="K236" s="1908">
        <v>224.72800822475398</v>
      </c>
      <c r="L236" s="1908">
        <v>212.768588327663</v>
      </c>
      <c r="M236" s="684"/>
      <c r="N236" s="684"/>
      <c r="O236" s="684"/>
      <c r="P236" s="684"/>
      <c r="Q236" s="684"/>
      <c r="R236" s="684"/>
    </row>
    <row r="237" spans="1:18" x14ac:dyDescent="0.25">
      <c r="A237" s="1861" t="s">
        <v>396</v>
      </c>
      <c r="B237" s="1860">
        <v>0</v>
      </c>
      <c r="C237" s="1860">
        <v>0</v>
      </c>
      <c r="D237" s="1860">
        <v>0</v>
      </c>
      <c r="E237" s="1860">
        <v>0</v>
      </c>
      <c r="F237" s="1777">
        <v>0</v>
      </c>
      <c r="G237" s="1777">
        <v>0</v>
      </c>
      <c r="H237" s="1777">
        <v>0</v>
      </c>
      <c r="I237" s="1777">
        <v>0</v>
      </c>
      <c r="J237" s="1909">
        <v>0</v>
      </c>
      <c r="K237" s="1908">
        <v>0</v>
      </c>
      <c r="L237" s="1908">
        <v>-18.243960000000001</v>
      </c>
      <c r="M237" s="684"/>
      <c r="N237" s="684"/>
      <c r="O237" s="684"/>
      <c r="P237" s="684"/>
      <c r="Q237" s="684"/>
      <c r="R237" s="684"/>
    </row>
    <row r="238" spans="1:18" x14ac:dyDescent="0.25">
      <c r="A238" s="1910" t="s">
        <v>395</v>
      </c>
      <c r="B238" s="1909">
        <v>8064.1934675599996</v>
      </c>
      <c r="C238" s="1909">
        <v>8152.6721568699986</v>
      </c>
      <c r="D238" s="1909">
        <v>7983.1441609199992</v>
      </c>
      <c r="E238" s="1909">
        <v>8193.4839143699992</v>
      </c>
      <c r="F238" s="1908">
        <v>9011.2792278400011</v>
      </c>
      <c r="G238" s="1908">
        <v>9303.7488200000007</v>
      </c>
      <c r="H238" s="1908">
        <v>9041.7111700000023</v>
      </c>
      <c r="I238" s="1908">
        <v>8524.0274299999983</v>
      </c>
      <c r="J238" s="1909">
        <v>7914.6693700000005</v>
      </c>
      <c r="K238" s="1908">
        <v>7067.4558123413299</v>
      </c>
      <c r="L238" s="1908">
        <v>8451.1375776147706</v>
      </c>
      <c r="M238" s="684"/>
      <c r="N238" s="684"/>
      <c r="O238" s="684"/>
      <c r="P238" s="684"/>
      <c r="Q238" s="684"/>
      <c r="R238" s="684"/>
    </row>
    <row r="239" spans="1:18" x14ac:dyDescent="0.25">
      <c r="A239" s="1910" t="s">
        <v>394</v>
      </c>
      <c r="B239" s="1909">
        <v>14979.623756569999</v>
      </c>
      <c r="C239" s="1908">
        <v>15002.38677934</v>
      </c>
      <c r="D239" s="1908">
        <v>15409.822862839997</v>
      </c>
      <c r="E239" s="1908">
        <v>15167.139025349998</v>
      </c>
      <c r="F239" s="1908">
        <v>14657.798569029997</v>
      </c>
      <c r="G239" s="1908">
        <v>14252.071920000002</v>
      </c>
      <c r="H239" s="1908">
        <v>14798.795299999998</v>
      </c>
      <c r="I239" s="1908">
        <v>15051.223690000003</v>
      </c>
      <c r="J239" s="1908">
        <v>14958.918589999999</v>
      </c>
      <c r="K239" s="1908">
        <v>14790.087810788697</v>
      </c>
      <c r="L239" s="1908">
        <v>14314.5290813923</v>
      </c>
      <c r="M239" s="684"/>
      <c r="N239" s="684"/>
      <c r="O239" s="684"/>
      <c r="P239" s="684"/>
      <c r="Q239" s="684"/>
      <c r="R239" s="684"/>
    </row>
    <row r="240" spans="1:18" x14ac:dyDescent="0.25">
      <c r="A240" s="1910" t="s">
        <v>829</v>
      </c>
      <c r="B240" s="1909">
        <v>6706.41463157</v>
      </c>
      <c r="C240" s="1909">
        <v>6589.6645188500015</v>
      </c>
      <c r="D240" s="1909">
        <v>6885.9302090499996</v>
      </c>
      <c r="E240" s="1909">
        <v>6671.9536046000003</v>
      </c>
      <c r="F240" s="1908">
        <v>6342.3064466199976</v>
      </c>
      <c r="G240" s="1908">
        <v>5952.8910882000018</v>
      </c>
      <c r="H240" s="1908">
        <v>6256.5804804699992</v>
      </c>
      <c r="I240" s="1908">
        <v>6633.9028619200008</v>
      </c>
      <c r="J240" s="1908">
        <v>0</v>
      </c>
      <c r="K240" s="1908">
        <v>0</v>
      </c>
      <c r="L240" s="1908">
        <v>0</v>
      </c>
      <c r="M240" s="684"/>
      <c r="N240" s="684"/>
      <c r="O240" s="684"/>
      <c r="P240" s="684"/>
      <c r="Q240" s="684"/>
      <c r="R240" s="684"/>
    </row>
    <row r="241" spans="1:18" x14ac:dyDescent="0.25">
      <c r="A241" s="1910" t="s">
        <v>828</v>
      </c>
      <c r="B241" s="1909">
        <v>8273.2091249999994</v>
      </c>
      <c r="C241" s="1909">
        <v>8412.7222604899998</v>
      </c>
      <c r="D241" s="1909">
        <v>8523.8926537899988</v>
      </c>
      <c r="E241" s="1909">
        <v>8495.18542075</v>
      </c>
      <c r="F241" s="1908">
        <v>8315.4921224099999</v>
      </c>
      <c r="G241" s="1908">
        <v>8299.1808318000003</v>
      </c>
      <c r="H241" s="1908">
        <v>8542.2148195299997</v>
      </c>
      <c r="I241" s="1908">
        <v>8417.3208280800009</v>
      </c>
      <c r="J241" s="1908">
        <v>0</v>
      </c>
      <c r="K241" s="1908">
        <v>0</v>
      </c>
      <c r="L241" s="1908">
        <v>0</v>
      </c>
      <c r="M241" s="684"/>
      <c r="N241" s="684"/>
      <c r="O241" s="684"/>
      <c r="P241" s="684"/>
      <c r="Q241" s="684"/>
      <c r="R241" s="684"/>
    </row>
    <row r="242" spans="1:18" x14ac:dyDescent="0.25">
      <c r="A242" s="1910" t="s">
        <v>393</v>
      </c>
      <c r="B242" s="1909">
        <v>516.11985302999994</v>
      </c>
      <c r="C242" s="1909">
        <v>415.07171806999997</v>
      </c>
      <c r="D242" s="1909">
        <v>405.94695505999999</v>
      </c>
      <c r="E242" s="1909">
        <v>467.90510918999996</v>
      </c>
      <c r="F242" s="1908">
        <v>444.89364772999994</v>
      </c>
      <c r="G242" s="1908">
        <v>517.30700000000002</v>
      </c>
      <c r="H242" s="1908">
        <v>492.29889000000003</v>
      </c>
      <c r="I242" s="1908">
        <v>552.94991000000005</v>
      </c>
      <c r="J242" s="1908">
        <v>441.11286000000001</v>
      </c>
      <c r="K242" s="1908">
        <v>372.92126161851405</v>
      </c>
      <c r="L242" s="1908">
        <v>382.60631038995001</v>
      </c>
      <c r="M242" s="684"/>
      <c r="N242" s="684"/>
      <c r="O242" s="684"/>
      <c r="P242" s="684"/>
      <c r="Q242" s="684"/>
      <c r="R242" s="684"/>
    </row>
    <row r="243" spans="1:18" x14ac:dyDescent="0.25">
      <c r="A243" s="1910" t="s">
        <v>392</v>
      </c>
      <c r="B243" s="1909">
        <v>2.5109972699999998</v>
      </c>
      <c r="C243" s="1909">
        <v>2.8760759299999998</v>
      </c>
      <c r="D243" s="1909">
        <v>2.67517819</v>
      </c>
      <c r="E243" s="1909">
        <v>1.96068675</v>
      </c>
      <c r="F243" s="1908">
        <v>2.46791005</v>
      </c>
      <c r="G243" s="1908">
        <v>2.4369999999999998</v>
      </c>
      <c r="H243" s="1908">
        <v>3.19306</v>
      </c>
      <c r="I243" s="1908">
        <v>6.0055100000000001</v>
      </c>
      <c r="J243" s="1908">
        <v>9.0496299999999987</v>
      </c>
      <c r="K243" s="1908">
        <v>11.030124210570488</v>
      </c>
      <c r="L243" s="1908">
        <v>8.7728531797958613</v>
      </c>
      <c r="M243" s="684"/>
      <c r="N243" s="684"/>
      <c r="O243" s="684"/>
      <c r="P243" s="684"/>
      <c r="Q243" s="684"/>
      <c r="R243" s="684"/>
    </row>
    <row r="244" spans="1:18" x14ac:dyDescent="0.25">
      <c r="A244" s="1861" t="s">
        <v>391</v>
      </c>
      <c r="B244" s="1860">
        <v>290.42982312999999</v>
      </c>
      <c r="C244" s="1860">
        <v>187.60125703</v>
      </c>
      <c r="D244" s="1860">
        <v>371.37733656</v>
      </c>
      <c r="E244" s="1860">
        <v>309.63050131</v>
      </c>
      <c r="F244" s="1777">
        <v>311.81186768999999</v>
      </c>
      <c r="G244" s="1777">
        <v>294.53899999999999</v>
      </c>
      <c r="H244" s="1777">
        <v>340.18234000000001</v>
      </c>
      <c r="I244" s="1908">
        <v>439.62897999999996</v>
      </c>
      <c r="J244" s="1908">
        <v>399.47440999999998</v>
      </c>
      <c r="K244" s="1908">
        <v>387.40855206563015</v>
      </c>
      <c r="L244" s="1908">
        <v>383.29728657419503</v>
      </c>
      <c r="M244" s="684"/>
      <c r="N244" s="684"/>
      <c r="O244" s="684"/>
      <c r="P244" s="684"/>
      <c r="Q244" s="684"/>
      <c r="R244" s="684"/>
    </row>
    <row r="245" spans="1:18" x14ac:dyDescent="0.25">
      <c r="A245" s="1861" t="s">
        <v>390</v>
      </c>
      <c r="B245" s="1860">
        <v>770.18103585000006</v>
      </c>
      <c r="C245" s="1860">
        <v>829.16821216000005</v>
      </c>
      <c r="D245" s="1860">
        <v>773.34110852000003</v>
      </c>
      <c r="E245" s="1860">
        <v>508.77491512999995</v>
      </c>
      <c r="F245" s="1777">
        <v>744.17865874000006</v>
      </c>
      <c r="G245" s="1777">
        <v>1275.54907</v>
      </c>
      <c r="H245" s="1777">
        <v>947.66624999999999</v>
      </c>
      <c r="I245" s="1908">
        <v>964.47974999999985</v>
      </c>
      <c r="J245" s="1908">
        <v>1042.6578400000001</v>
      </c>
      <c r="K245" s="1908">
        <v>1105.2235318184678</v>
      </c>
      <c r="L245" s="1908">
        <v>1208.8901177702198</v>
      </c>
      <c r="M245" s="684"/>
      <c r="N245" s="684"/>
      <c r="O245" s="684"/>
      <c r="P245" s="684"/>
      <c r="Q245" s="684"/>
      <c r="R245" s="684"/>
    </row>
    <row r="246" spans="1:18" ht="15.75" thickBot="1" x14ac:dyDescent="0.3">
      <c r="A246" s="1859" t="s">
        <v>389</v>
      </c>
      <c r="B246" s="1858">
        <v>3144.0978585100002</v>
      </c>
      <c r="C246" s="1907">
        <v>2617.1127513099996</v>
      </c>
      <c r="D246" s="1907">
        <v>1393.5958359200001</v>
      </c>
      <c r="E246" s="1907">
        <v>985.94216482000002</v>
      </c>
      <c r="F246" s="1907">
        <v>962.77224245000002</v>
      </c>
      <c r="G246" s="1907">
        <v>191.67988</v>
      </c>
      <c r="H246" s="1907">
        <v>716.18553999999995</v>
      </c>
      <c r="I246" s="1907">
        <v>436.52625000000006</v>
      </c>
      <c r="J246" s="1907">
        <v>766.48280999999906</v>
      </c>
      <c r="K246" s="1907">
        <v>689.0059377688259</v>
      </c>
      <c r="L246" s="1907">
        <v>32.538378390473703</v>
      </c>
      <c r="M246" s="684"/>
      <c r="N246" s="684"/>
      <c r="O246" s="684"/>
      <c r="P246" s="684"/>
      <c r="Q246" s="684"/>
      <c r="R246" s="684"/>
    </row>
    <row r="247" spans="1:18" ht="15.75" thickBot="1" x14ac:dyDescent="0.3">
      <c r="A247" s="1835" t="s">
        <v>388</v>
      </c>
      <c r="B247" s="1834">
        <v>40675.84484025</v>
      </c>
      <c r="C247" s="1834">
        <v>40249.637577230002</v>
      </c>
      <c r="D247" s="1834">
        <v>39035.949339889994</v>
      </c>
      <c r="E247" s="1834">
        <v>38535.669880339992</v>
      </c>
      <c r="F247" s="1834">
        <v>38948.366015310006</v>
      </c>
      <c r="G247" s="1834">
        <v>37997.173240000004</v>
      </c>
      <c r="H247" s="1834">
        <v>39201.978610000006</v>
      </c>
      <c r="I247" s="1916">
        <v>39195.173950000011</v>
      </c>
      <c r="J247" s="1916">
        <v>38673.773110000009</v>
      </c>
      <c r="K247" s="1834">
        <v>38060.255802899643</v>
      </c>
      <c r="L247" s="1834">
        <v>38502.741954654804</v>
      </c>
      <c r="M247" s="684"/>
      <c r="N247" s="684"/>
      <c r="O247" s="684"/>
      <c r="P247" s="684"/>
      <c r="Q247" s="684"/>
      <c r="R247" s="684"/>
    </row>
    <row r="248" spans="1:18" x14ac:dyDescent="0.25">
      <c r="A248" s="1861" t="s">
        <v>716</v>
      </c>
      <c r="B248" s="1860">
        <v>43110.632774539998</v>
      </c>
      <c r="C248" s="1860">
        <v>43143.740569729998</v>
      </c>
      <c r="D248" s="1860">
        <v>43580.849146530003</v>
      </c>
      <c r="E248" s="1860">
        <v>43013.903720349997</v>
      </c>
      <c r="F248" s="1777">
        <v>42237.40878998</v>
      </c>
      <c r="G248" s="1777">
        <v>42772.67</v>
      </c>
      <c r="H248" s="1777">
        <v>44714.932679999998</v>
      </c>
      <c r="I248" s="1908">
        <v>45903.201130000001</v>
      </c>
      <c r="J248" s="1908"/>
      <c r="K248" s="1777"/>
      <c r="L248" s="1777"/>
      <c r="M248" s="684"/>
      <c r="N248" s="684"/>
      <c r="O248" s="684"/>
      <c r="P248" s="684"/>
      <c r="Q248" s="684"/>
      <c r="R248" s="684"/>
    </row>
    <row r="249" spans="1:18" x14ac:dyDescent="0.25">
      <c r="A249" s="1861" t="s">
        <v>715</v>
      </c>
      <c r="B249" s="1860">
        <v>2205.0766728499998</v>
      </c>
      <c r="C249" s="1860">
        <v>2217.2139326299998</v>
      </c>
      <c r="D249" s="1860">
        <v>2294.4998666500005</v>
      </c>
      <c r="E249" s="1777">
        <v>2283.6201117999999</v>
      </c>
      <c r="F249" s="1777">
        <v>2233.7937199799999</v>
      </c>
      <c r="G249" s="1777">
        <v>2274.7689999999998</v>
      </c>
      <c r="H249" s="1777">
        <v>2407.3651400000003</v>
      </c>
      <c r="I249" s="1908">
        <v>2496.4272500000002</v>
      </c>
      <c r="J249" s="1908"/>
      <c r="K249" s="1777"/>
      <c r="L249" s="1777"/>
      <c r="M249" s="684"/>
      <c r="N249" s="684"/>
      <c r="O249" s="684"/>
      <c r="P249" s="684"/>
      <c r="Q249" s="684"/>
      <c r="R249" s="684"/>
    </row>
    <row r="250" spans="1:18" ht="15.75" thickBot="1" x14ac:dyDescent="0.3">
      <c r="A250" s="1859" t="s">
        <v>714</v>
      </c>
      <c r="B250" s="1858">
        <v>2784.4260487900001</v>
      </c>
      <c r="C250" s="1858">
        <v>2767.4447651799996</v>
      </c>
      <c r="D250" s="1858">
        <v>2918.8213555800003</v>
      </c>
      <c r="E250" s="1858">
        <v>2916.3099439699999</v>
      </c>
      <c r="F250" s="2507">
        <v>2822.52447179</v>
      </c>
      <c r="G250" s="2507">
        <v>2798.683</v>
      </c>
      <c r="H250" s="2507">
        <v>2589.3272899999997</v>
      </c>
      <c r="I250" s="1907">
        <v>2535.3349700000003</v>
      </c>
      <c r="J250" s="1907"/>
      <c r="K250" s="2507"/>
      <c r="L250" s="2507"/>
      <c r="M250" s="684"/>
      <c r="N250" s="684"/>
      <c r="O250" s="684"/>
      <c r="P250" s="684"/>
      <c r="Q250" s="684"/>
      <c r="R250" s="684"/>
    </row>
    <row r="251" spans="1:18" ht="15.75" thickBot="1" x14ac:dyDescent="0.3">
      <c r="A251" s="1833" t="s">
        <v>387</v>
      </c>
      <c r="B251" s="1832">
        <v>48100.135496180003</v>
      </c>
      <c r="C251" s="1832">
        <v>48128.39926754</v>
      </c>
      <c r="D251" s="1832">
        <v>48794.170368760009</v>
      </c>
      <c r="E251" s="1832">
        <v>48213.833776120002</v>
      </c>
      <c r="F251" s="1834">
        <v>47293.726981749998</v>
      </c>
      <c r="G251" s="1834">
        <v>47846.121999999996</v>
      </c>
      <c r="H251" s="1834">
        <v>49711.625110000001</v>
      </c>
      <c r="I251" s="1916">
        <v>50934.963350000005</v>
      </c>
      <c r="J251" s="1916">
        <v>51700.624200000006</v>
      </c>
      <c r="K251" s="1834">
        <v>51353.728559281175</v>
      </c>
      <c r="L251" s="1834">
        <v>50937.738412588304</v>
      </c>
      <c r="M251" s="684"/>
      <c r="N251" s="684"/>
      <c r="O251" s="684"/>
      <c r="P251" s="684"/>
      <c r="Q251" s="684"/>
      <c r="R251" s="684"/>
    </row>
    <row r="252" spans="1:18" ht="15.75" thickBot="1" x14ac:dyDescent="0.3">
      <c r="A252" s="1835" t="s">
        <v>380</v>
      </c>
      <c r="B252" s="1834">
        <v>1226.6517029500001</v>
      </c>
      <c r="C252" s="1834">
        <v>2373.6068212999999</v>
      </c>
      <c r="D252" s="1834">
        <v>1446.6015408799999</v>
      </c>
      <c r="E252" s="1834">
        <v>1087.32447787</v>
      </c>
      <c r="F252" s="1834">
        <v>2243.8227215699999</v>
      </c>
      <c r="G252" s="1834">
        <v>1100.1890000000001</v>
      </c>
      <c r="H252" s="1834">
        <v>2448.2163700000001</v>
      </c>
      <c r="I252" s="1916">
        <v>1150.4247999999998</v>
      </c>
      <c r="J252" s="1916">
        <v>1476.4344099999998</v>
      </c>
      <c r="K252" s="1834">
        <v>1118.6219603029731</v>
      </c>
      <c r="L252" s="1834">
        <v>1235.6488730363801</v>
      </c>
      <c r="M252" s="684"/>
      <c r="N252" s="684"/>
      <c r="O252" s="684"/>
      <c r="P252" s="684"/>
      <c r="Q252" s="684"/>
      <c r="R252" s="684"/>
    </row>
    <row r="253" spans="1:18" ht="15.75" thickBot="1" x14ac:dyDescent="0.3">
      <c r="A253" s="1835" t="s">
        <v>827</v>
      </c>
      <c r="B253" s="1834">
        <v>0</v>
      </c>
      <c r="C253" s="1834">
        <v>0</v>
      </c>
      <c r="D253" s="1834">
        <v>0</v>
      </c>
      <c r="E253" s="1834">
        <v>24832.617999999999</v>
      </c>
      <c r="F253" s="1834">
        <v>22461.380844260002</v>
      </c>
      <c r="G253" s="1834">
        <v>23404.632350190001</v>
      </c>
      <c r="H253" s="1834">
        <v>16291.809659999999</v>
      </c>
      <c r="I253" s="1916">
        <v>17125.46054</v>
      </c>
      <c r="J253" s="1916">
        <v>16772.661</v>
      </c>
      <c r="K253" s="1834">
        <v>20850.672999999999</v>
      </c>
      <c r="L253" s="1834">
        <v>0</v>
      </c>
      <c r="M253" s="684"/>
      <c r="N253" s="684"/>
      <c r="O253" s="684"/>
      <c r="P253" s="684"/>
      <c r="Q253" s="684"/>
      <c r="R253" s="684"/>
    </row>
    <row r="254" spans="1:18" ht="15.75" thickBot="1" x14ac:dyDescent="0.3">
      <c r="A254" s="1833" t="s">
        <v>386</v>
      </c>
      <c r="B254" s="1832">
        <v>90002.632039379998</v>
      </c>
      <c r="C254" s="1905">
        <v>90751.643666069998</v>
      </c>
      <c r="D254" s="1905">
        <v>89276.721249530005</v>
      </c>
      <c r="E254" s="1905">
        <v>112669.44613433001</v>
      </c>
      <c r="F254" s="1834">
        <v>110947.29656289001</v>
      </c>
      <c r="G254" s="1834">
        <v>110348.11659019001</v>
      </c>
      <c r="H254" s="1834">
        <v>107653.62975000001</v>
      </c>
      <c r="I254" s="1916">
        <v>108406.02264000001</v>
      </c>
      <c r="J254" s="1916">
        <v>108623.49272000001</v>
      </c>
      <c r="K254" s="1834">
        <v>111383.27932248378</v>
      </c>
      <c r="L254" s="1834">
        <v>90676.129240279493</v>
      </c>
      <c r="M254" s="684"/>
      <c r="N254" s="684"/>
      <c r="O254" s="684"/>
      <c r="P254" s="684"/>
      <c r="Q254" s="684"/>
      <c r="R254" s="684"/>
    </row>
    <row r="255" spans="1:18" ht="15.75" thickBot="1" x14ac:dyDescent="0.3">
      <c r="A255" s="1835" t="s">
        <v>385</v>
      </c>
      <c r="B255" s="1834">
        <v>90002.632039379998</v>
      </c>
      <c r="C255" s="1834">
        <v>90751.643666069998</v>
      </c>
      <c r="D255" s="1834">
        <v>89276.721249530005</v>
      </c>
      <c r="E255" s="1834">
        <v>87836.828134330004</v>
      </c>
      <c r="F255" s="1834">
        <v>88485.915718630014</v>
      </c>
      <c r="G255" s="1834">
        <v>86943.484240000005</v>
      </c>
      <c r="H255" s="1834">
        <v>91361.820090000008</v>
      </c>
      <c r="I255" s="1916">
        <v>91280.56210000001</v>
      </c>
      <c r="J255" s="1916">
        <v>91850.831720000017</v>
      </c>
      <c r="K255" s="1834">
        <v>90532.606322483785</v>
      </c>
      <c r="L255" s="1834">
        <v>90676.129240279493</v>
      </c>
      <c r="M255" s="684"/>
      <c r="N255" s="684"/>
      <c r="O255" s="684"/>
      <c r="P255" s="684"/>
      <c r="Q255" s="684"/>
      <c r="R255" s="684"/>
    </row>
    <row r="256" spans="1:18" x14ac:dyDescent="0.25">
      <c r="A256" s="1679"/>
      <c r="B256" s="332"/>
      <c r="C256" s="332"/>
      <c r="D256" s="332"/>
      <c r="E256" s="332"/>
      <c r="F256" s="332"/>
      <c r="G256" s="332"/>
      <c r="H256" s="332"/>
      <c r="I256" s="332"/>
      <c r="J256" s="332"/>
      <c r="K256" s="332"/>
      <c r="L256" s="332"/>
    </row>
    <row r="257" spans="1:12" x14ac:dyDescent="0.25">
      <c r="A257" s="1913" t="s">
        <v>427</v>
      </c>
      <c r="B257" s="1912"/>
      <c r="C257" s="332"/>
      <c r="D257" s="332"/>
      <c r="E257" s="332"/>
      <c r="F257" s="332"/>
      <c r="G257" s="332"/>
      <c r="H257" s="332"/>
      <c r="I257" s="332"/>
      <c r="J257" s="332"/>
      <c r="K257" s="332"/>
      <c r="L257" s="332"/>
    </row>
    <row r="258" spans="1:12" ht="15.75" thickBot="1" x14ac:dyDescent="0.3">
      <c r="A258" s="1911" t="s">
        <v>173</v>
      </c>
      <c r="B258" s="1889" t="s">
        <v>1009</v>
      </c>
      <c r="C258" s="1890" t="s">
        <v>952</v>
      </c>
      <c r="D258" s="1890" t="s">
        <v>876</v>
      </c>
      <c r="E258" s="1890" t="s">
        <v>818</v>
      </c>
      <c r="F258" s="1890" t="s">
        <v>784</v>
      </c>
      <c r="G258" s="1890" t="s">
        <v>723</v>
      </c>
      <c r="H258" s="1890" t="s">
        <v>834</v>
      </c>
      <c r="I258" s="1890" t="s">
        <v>833</v>
      </c>
      <c r="J258" s="2505" t="s">
        <v>832</v>
      </c>
      <c r="K258" s="1890" t="s">
        <v>831</v>
      </c>
      <c r="L258" s="2505" t="s">
        <v>830</v>
      </c>
    </row>
    <row r="259" spans="1:12" x14ac:dyDescent="0.25">
      <c r="A259" s="1861" t="s">
        <v>410</v>
      </c>
      <c r="B259" s="1860">
        <v>11.09345437</v>
      </c>
      <c r="C259" s="1860">
        <v>22.84583598</v>
      </c>
      <c r="D259" s="1860">
        <v>34.1978966</v>
      </c>
      <c r="E259" s="1860">
        <v>45.303879070000001</v>
      </c>
      <c r="F259" s="1777">
        <v>56.180685029999999</v>
      </c>
      <c r="G259" s="1777">
        <v>66.987676860000008</v>
      </c>
      <c r="H259" s="1777">
        <v>93.17268</v>
      </c>
      <c r="I259" s="1777">
        <v>117.73205</v>
      </c>
      <c r="J259" s="1909">
        <v>145.89703</v>
      </c>
      <c r="K259" s="1908">
        <v>162.99914000000001</v>
      </c>
      <c r="L259" s="1908">
        <v>176.12827371695181</v>
      </c>
    </row>
    <row r="260" spans="1:12" x14ac:dyDescent="0.25">
      <c r="A260" s="1861" t="s">
        <v>409</v>
      </c>
      <c r="B260" s="1860">
        <v>32.157137419999998</v>
      </c>
      <c r="C260" s="1860">
        <v>37.25951414</v>
      </c>
      <c r="D260" s="1860">
        <v>42.041938399999999</v>
      </c>
      <c r="E260" s="1860">
        <v>46.297574359999999</v>
      </c>
      <c r="F260" s="1777">
        <v>51.018051979999996</v>
      </c>
      <c r="G260" s="1777">
        <v>52.633230759999996</v>
      </c>
      <c r="H260" s="1777">
        <v>109.73797999999999</v>
      </c>
      <c r="I260" s="1777">
        <v>107.32073</v>
      </c>
      <c r="J260" s="1909">
        <v>113.32502000000001</v>
      </c>
      <c r="K260" s="1908">
        <v>113.07664</v>
      </c>
      <c r="L260" s="1908">
        <v>112.92007776049768</v>
      </c>
    </row>
    <row r="261" spans="1:12" x14ac:dyDescent="0.25">
      <c r="A261" s="1861" t="s">
        <v>408</v>
      </c>
      <c r="B261" s="1860">
        <v>0</v>
      </c>
      <c r="C261" s="1860">
        <v>0</v>
      </c>
      <c r="D261" s="1860">
        <v>0</v>
      </c>
      <c r="E261" s="1860">
        <v>0</v>
      </c>
      <c r="F261" s="1777">
        <v>0</v>
      </c>
      <c r="G261" s="1777">
        <v>0</v>
      </c>
      <c r="H261" s="1777">
        <v>0</v>
      </c>
      <c r="I261" s="1777">
        <v>0</v>
      </c>
      <c r="J261" s="1909">
        <v>0</v>
      </c>
      <c r="K261" s="1908">
        <v>0</v>
      </c>
      <c r="L261" s="1908">
        <v>0</v>
      </c>
    </row>
    <row r="262" spans="1:12" x14ac:dyDescent="0.25">
      <c r="A262" s="1861" t="s">
        <v>407</v>
      </c>
      <c r="B262" s="1860">
        <v>487.24594499</v>
      </c>
      <c r="C262" s="1860">
        <v>503.08628457999998</v>
      </c>
      <c r="D262" s="1860">
        <v>507.27178534000001</v>
      </c>
      <c r="E262" s="1860">
        <v>503.35147548999998</v>
      </c>
      <c r="F262" s="1777">
        <v>426.16405975999999</v>
      </c>
      <c r="G262" s="1777">
        <v>344.67119231999999</v>
      </c>
      <c r="H262" s="1777">
        <v>465.73043000000001</v>
      </c>
      <c r="I262" s="1777">
        <v>305.74016999999998</v>
      </c>
      <c r="J262" s="1909">
        <v>512.36311000000001</v>
      </c>
      <c r="K262" s="1908">
        <v>626.94358</v>
      </c>
      <c r="L262" s="1908">
        <v>646.58552099533438</v>
      </c>
    </row>
    <row r="263" spans="1:12" x14ac:dyDescent="0.25">
      <c r="A263" s="1861" t="s">
        <v>406</v>
      </c>
      <c r="B263" s="1860">
        <v>-1.0149999999999999E-5</v>
      </c>
      <c r="C263" s="1860">
        <v>-1.7799999999999999E-6</v>
      </c>
      <c r="D263" s="1860">
        <v>1.9254968899999998</v>
      </c>
      <c r="E263" s="1860">
        <v>0.31399855000000004</v>
      </c>
      <c r="F263" s="1777">
        <v>2.6603156399999999</v>
      </c>
      <c r="G263" s="1777">
        <v>-2.387E-4</v>
      </c>
      <c r="H263" s="1777">
        <v>0</v>
      </c>
      <c r="I263" s="1777">
        <v>0</v>
      </c>
      <c r="J263" s="1909">
        <v>0</v>
      </c>
      <c r="K263" s="1908">
        <v>0</v>
      </c>
      <c r="L263" s="1908">
        <v>0</v>
      </c>
    </row>
    <row r="264" spans="1:12" x14ac:dyDescent="0.25">
      <c r="A264" s="1861" t="s">
        <v>405</v>
      </c>
      <c r="B264" s="1860">
        <v>0.28875659000000004</v>
      </c>
      <c r="C264" s="1860">
        <v>0.29651029000000001</v>
      </c>
      <c r="D264" s="1860">
        <v>0.18323666999999999</v>
      </c>
      <c r="E264" s="1860">
        <v>-4.5124999999999298E-3</v>
      </c>
      <c r="F264" s="1777">
        <v>-5.3066000000000007E-3</v>
      </c>
      <c r="G264" s="1777">
        <v>-0.26991207</v>
      </c>
      <c r="H264" s="1777">
        <v>0</v>
      </c>
      <c r="I264" s="1777">
        <v>0</v>
      </c>
      <c r="J264" s="1909">
        <v>0.37012</v>
      </c>
      <c r="K264" s="1908">
        <v>0.44767000000000001</v>
      </c>
      <c r="L264" s="1908">
        <v>-5.5925349922239506E-2</v>
      </c>
    </row>
    <row r="265" spans="1:12" x14ac:dyDescent="0.25">
      <c r="A265" s="1861" t="s">
        <v>404</v>
      </c>
      <c r="B265" s="1860">
        <v>-6.7000000000000004E-7</v>
      </c>
      <c r="C265" s="1860">
        <v>-2.7000000000000001E-7</v>
      </c>
      <c r="D265" s="1860">
        <v>-2.4999999999999999E-7</v>
      </c>
      <c r="E265" s="1860">
        <v>-1.3400000000000001E-6</v>
      </c>
      <c r="F265" s="1777">
        <v>-1.7099999999999999E-6</v>
      </c>
      <c r="G265" s="1777">
        <v>-4.4400000000000007E-6</v>
      </c>
      <c r="H265" s="1777">
        <v>0</v>
      </c>
      <c r="I265" s="1777">
        <v>0</v>
      </c>
      <c r="J265" s="1909">
        <v>0</v>
      </c>
      <c r="K265" s="1908">
        <v>0</v>
      </c>
      <c r="L265" s="1908">
        <v>-1.2441679626749611E-4</v>
      </c>
    </row>
    <row r="266" spans="1:12" x14ac:dyDescent="0.25">
      <c r="A266" s="1861" t="s">
        <v>403</v>
      </c>
      <c r="B266" s="1860">
        <v>0</v>
      </c>
      <c r="C266" s="1860">
        <v>0</v>
      </c>
      <c r="D266" s="1860">
        <v>0</v>
      </c>
      <c r="E266" s="1860">
        <v>0</v>
      </c>
      <c r="F266" s="1777">
        <v>0</v>
      </c>
      <c r="G266" s="1777">
        <v>0</v>
      </c>
      <c r="H266" s="1777">
        <v>0</v>
      </c>
      <c r="I266" s="1777">
        <v>0</v>
      </c>
      <c r="J266" s="1909">
        <v>0</v>
      </c>
      <c r="K266" s="1908">
        <v>0</v>
      </c>
      <c r="L266" s="1908">
        <v>0</v>
      </c>
    </row>
    <row r="267" spans="1:12" x14ac:dyDescent="0.25">
      <c r="A267" s="1861" t="s">
        <v>402</v>
      </c>
      <c r="B267" s="1860">
        <v>8.0159027399999996</v>
      </c>
      <c r="C267" s="1860">
        <v>76.347950549999993</v>
      </c>
      <c r="D267" s="1860">
        <v>83.441396909999995</v>
      </c>
      <c r="E267" s="1860">
        <v>84.46111526</v>
      </c>
      <c r="F267" s="1777">
        <v>17.44590221</v>
      </c>
      <c r="G267" s="1777">
        <v>66.166851059999999</v>
      </c>
      <c r="H267" s="1777">
        <v>191.86229999999998</v>
      </c>
      <c r="I267" s="1777">
        <v>116.90437</v>
      </c>
      <c r="J267" s="1909">
        <v>217.58101000000002</v>
      </c>
      <c r="K267" s="1908">
        <v>130.797</v>
      </c>
      <c r="L267" s="1908">
        <v>138.46995334370141</v>
      </c>
    </row>
    <row r="268" spans="1:12" x14ac:dyDescent="0.25">
      <c r="A268" s="1861" t="s">
        <v>401</v>
      </c>
      <c r="B268" s="1860">
        <v>7.2652465800000003</v>
      </c>
      <c r="C268" s="1860">
        <v>7.1072813500000001</v>
      </c>
      <c r="D268" s="1860">
        <v>6.6026898100000002</v>
      </c>
      <c r="E268" s="1860">
        <v>26.59612881</v>
      </c>
      <c r="F268" s="1777">
        <v>27.705982800000001</v>
      </c>
      <c r="G268" s="1777">
        <v>28.617442480000001</v>
      </c>
      <c r="H268" s="1777">
        <v>29.274889999999999</v>
      </c>
      <c r="I268" s="1777">
        <v>29.789930000000002</v>
      </c>
      <c r="J268" s="1909">
        <v>0.51817999999999997</v>
      </c>
      <c r="K268" s="1908">
        <v>0</v>
      </c>
      <c r="L268" s="1908">
        <v>0</v>
      </c>
    </row>
    <row r="269" spans="1:12" x14ac:dyDescent="0.25">
      <c r="A269" s="1861" t="s">
        <v>400</v>
      </c>
      <c r="B269" s="1860">
        <v>0</v>
      </c>
      <c r="C269" s="1860">
        <v>0</v>
      </c>
      <c r="D269" s="1860">
        <v>0</v>
      </c>
      <c r="E269" s="1860">
        <v>0</v>
      </c>
      <c r="F269" s="1777">
        <v>0</v>
      </c>
      <c r="G269" s="1777">
        <v>0</v>
      </c>
      <c r="H269" s="1777">
        <v>0</v>
      </c>
      <c r="I269" s="1777">
        <v>0</v>
      </c>
      <c r="J269" s="1909">
        <v>0</v>
      </c>
      <c r="K269" s="1908">
        <v>0</v>
      </c>
      <c r="L269" s="1908">
        <v>0</v>
      </c>
    </row>
    <row r="270" spans="1:12" x14ac:dyDescent="0.25">
      <c r="A270" s="1861" t="s">
        <v>399</v>
      </c>
      <c r="B270" s="1860">
        <v>9.7585292599999995</v>
      </c>
      <c r="C270" s="1860">
        <v>6.1014093999999996</v>
      </c>
      <c r="D270" s="1860">
        <v>5.4062894500000001</v>
      </c>
      <c r="E270" s="1860">
        <v>6.84050783</v>
      </c>
      <c r="F270" s="1777">
        <v>6.1008696699999998</v>
      </c>
      <c r="G270" s="1777">
        <v>6.2977312100000002</v>
      </c>
      <c r="H270" s="1777">
        <v>6.3557499999999996</v>
      </c>
      <c r="I270" s="1777">
        <v>5.4340999999999999</v>
      </c>
      <c r="J270" s="1909">
        <v>6.1353</v>
      </c>
      <c r="K270" s="1908">
        <v>7.0984399999999992</v>
      </c>
      <c r="L270" s="1908">
        <v>1.5201088646967342</v>
      </c>
    </row>
    <row r="271" spans="1:12" x14ac:dyDescent="0.25">
      <c r="A271" s="1861" t="s">
        <v>398</v>
      </c>
      <c r="B271" s="1860">
        <v>1.6253170299999999</v>
      </c>
      <c r="C271" s="1860">
        <v>1.45659535</v>
      </c>
      <c r="D271" s="1860">
        <v>0.9585841799999999</v>
      </c>
      <c r="E271" s="1860">
        <v>1.55877044</v>
      </c>
      <c r="F271" s="1777">
        <v>0.49018093000000001</v>
      </c>
      <c r="G271" s="1777">
        <v>-2.7000000000000001E-7</v>
      </c>
      <c r="H271" s="1777">
        <v>0.23480000000000001</v>
      </c>
      <c r="I271" s="1777">
        <v>0</v>
      </c>
      <c r="J271" s="1909">
        <v>0.30458999999999997</v>
      </c>
      <c r="K271" s="1908">
        <v>0</v>
      </c>
      <c r="L271" s="1908">
        <v>3.2450233281492999</v>
      </c>
    </row>
    <row r="272" spans="1:12" x14ac:dyDescent="0.25">
      <c r="A272" s="1861" t="s">
        <v>397</v>
      </c>
      <c r="B272" s="1860">
        <v>2.1886699199999997</v>
      </c>
      <c r="C272" s="1860">
        <v>0.60744113</v>
      </c>
      <c r="D272" s="1860">
        <v>-3.3509999999999996E-5</v>
      </c>
      <c r="E272" s="1860">
        <v>-1.7450000000000001E-5</v>
      </c>
      <c r="F272" s="1777">
        <v>-8.1499999999999999E-6</v>
      </c>
      <c r="G272" s="1777">
        <v>-1.35E-6</v>
      </c>
      <c r="H272" s="1777">
        <v>0</v>
      </c>
      <c r="I272" s="1777">
        <v>0</v>
      </c>
      <c r="J272" s="1909">
        <v>0</v>
      </c>
      <c r="K272" s="1908">
        <v>0</v>
      </c>
      <c r="L272" s="1908">
        <v>0</v>
      </c>
    </row>
    <row r="273" spans="1:12" x14ac:dyDescent="0.25">
      <c r="A273" s="1861" t="s">
        <v>396</v>
      </c>
      <c r="B273" s="1860">
        <v>0</v>
      </c>
      <c r="C273" s="1860">
        <v>0</v>
      </c>
      <c r="D273" s="1860">
        <v>0</v>
      </c>
      <c r="E273" s="1860">
        <v>0</v>
      </c>
      <c r="F273" s="1777">
        <v>0</v>
      </c>
      <c r="G273" s="1777">
        <v>0</v>
      </c>
      <c r="H273" s="1777">
        <v>0</v>
      </c>
      <c r="I273" s="1777">
        <v>0</v>
      </c>
      <c r="J273" s="1909">
        <v>0</v>
      </c>
      <c r="K273" s="1908">
        <v>0</v>
      </c>
      <c r="L273" s="1908">
        <v>0</v>
      </c>
    </row>
    <row r="274" spans="1:12" x14ac:dyDescent="0.25">
      <c r="A274" s="1910" t="s">
        <v>395</v>
      </c>
      <c r="B274" s="1909">
        <v>0</v>
      </c>
      <c r="C274" s="1909">
        <v>0</v>
      </c>
      <c r="D274" s="1909">
        <v>0</v>
      </c>
      <c r="E274" s="1909">
        <v>-6.4947789999999991E-2</v>
      </c>
      <c r="F274" s="1908">
        <v>137.07639811999999</v>
      </c>
      <c r="G274" s="1908">
        <v>129.01606106</v>
      </c>
      <c r="H274" s="1908">
        <v>132.58151000000001</v>
      </c>
      <c r="I274" s="1908">
        <v>135.71393</v>
      </c>
      <c r="J274" s="1909">
        <v>139.60661999999999</v>
      </c>
      <c r="K274" s="1908">
        <v>149.09748999999999</v>
      </c>
      <c r="L274" s="1908">
        <v>0</v>
      </c>
    </row>
    <row r="275" spans="1:12" x14ac:dyDescent="0.25">
      <c r="A275" s="1910" t="s">
        <v>394</v>
      </c>
      <c r="B275" s="1909">
        <v>17.35230129</v>
      </c>
      <c r="C275" s="1908">
        <v>17.60017646</v>
      </c>
      <c r="D275" s="1908">
        <v>17.717281370000002</v>
      </c>
      <c r="E275" s="1908">
        <v>16.423407449999999</v>
      </c>
      <c r="F275" s="1908">
        <v>153.61177668000002</v>
      </c>
      <c r="G275" s="1908">
        <v>144.31222923999999</v>
      </c>
      <c r="H275" s="1908">
        <v>143.77732</v>
      </c>
      <c r="I275" s="1908">
        <v>339.90742999999998</v>
      </c>
      <c r="J275" s="1908">
        <v>563.74039000000005</v>
      </c>
      <c r="K275" s="1908">
        <v>622.82628</v>
      </c>
      <c r="L275" s="1908">
        <v>647.61384758942461</v>
      </c>
    </row>
    <row r="276" spans="1:12" x14ac:dyDescent="0.25">
      <c r="A276" s="1910" t="s">
        <v>829</v>
      </c>
      <c r="B276" s="1909">
        <v>17.35230129</v>
      </c>
      <c r="C276" s="1909">
        <v>17.60017646</v>
      </c>
      <c r="D276" s="1909">
        <v>17.717281370000002</v>
      </c>
      <c r="E276" s="1909">
        <v>16.423407449999999</v>
      </c>
      <c r="F276" s="1908">
        <v>153.61177668000002</v>
      </c>
      <c r="G276" s="1908">
        <v>144.31222923999999</v>
      </c>
      <c r="H276" s="1908">
        <v>143.77732</v>
      </c>
      <c r="I276" s="1908">
        <v>339.90742999999998</v>
      </c>
      <c r="J276" s="1908">
        <v>0</v>
      </c>
      <c r="K276" s="1908">
        <v>0</v>
      </c>
      <c r="L276" s="1908">
        <v>0</v>
      </c>
    </row>
    <row r="277" spans="1:12" x14ac:dyDescent="0.25">
      <c r="A277" s="1910" t="s">
        <v>828</v>
      </c>
      <c r="B277" s="1909">
        <v>0</v>
      </c>
      <c r="C277" s="1909">
        <v>0</v>
      </c>
      <c r="D277" s="1909">
        <v>0</v>
      </c>
      <c r="E277" s="1909">
        <v>0</v>
      </c>
      <c r="F277" s="1908">
        <v>0</v>
      </c>
      <c r="G277" s="1908">
        <v>0</v>
      </c>
      <c r="H277" s="1908">
        <v>0</v>
      </c>
      <c r="I277" s="1908">
        <v>0</v>
      </c>
      <c r="J277" s="1908">
        <v>0</v>
      </c>
      <c r="K277" s="1908">
        <v>0</v>
      </c>
      <c r="L277" s="1908">
        <v>0</v>
      </c>
    </row>
    <row r="278" spans="1:12" x14ac:dyDescent="0.25">
      <c r="A278" s="1910" t="s">
        <v>393</v>
      </c>
      <c r="B278" s="1909">
        <v>0</v>
      </c>
      <c r="C278" s="1909">
        <v>0</v>
      </c>
      <c r="D278" s="1909">
        <v>-1.3844199999999999E-3</v>
      </c>
      <c r="E278" s="1909">
        <v>0.42482240999999998</v>
      </c>
      <c r="F278" s="1908">
        <v>-4.01374E-3</v>
      </c>
      <c r="G278" s="1908">
        <v>1.3629137900000001</v>
      </c>
      <c r="H278" s="1908">
        <v>0</v>
      </c>
      <c r="I278" s="1908">
        <v>1.0017199999999999</v>
      </c>
      <c r="J278" s="1908">
        <v>0</v>
      </c>
      <c r="K278" s="1908">
        <v>0</v>
      </c>
      <c r="L278" s="1908">
        <v>0</v>
      </c>
    </row>
    <row r="279" spans="1:12" x14ac:dyDescent="0.25">
      <c r="A279" s="1910" t="s">
        <v>392</v>
      </c>
      <c r="B279" s="1909">
        <v>0</v>
      </c>
      <c r="C279" s="1909">
        <v>-2.7299999999999997E-6</v>
      </c>
      <c r="D279" s="1909">
        <v>-2.5400000000000002E-6</v>
      </c>
      <c r="E279" s="1909">
        <v>-6.9999999999999992E-8</v>
      </c>
      <c r="F279" s="1908">
        <v>-2.4999999999999999E-7</v>
      </c>
      <c r="G279" s="1908">
        <v>-8.8999999999999995E-7</v>
      </c>
      <c r="H279" s="1908">
        <v>0</v>
      </c>
      <c r="I279" s="1908">
        <v>0</v>
      </c>
      <c r="J279" s="1908">
        <v>0</v>
      </c>
      <c r="K279" s="1908">
        <v>0</v>
      </c>
      <c r="L279" s="1908">
        <v>0</v>
      </c>
    </row>
    <row r="280" spans="1:12" x14ac:dyDescent="0.25">
      <c r="A280" s="1861" t="s">
        <v>391</v>
      </c>
      <c r="B280" s="1860">
        <v>-9.5000000000000001E-7</v>
      </c>
      <c r="C280" s="1860">
        <v>-7.9500000000000001E-6</v>
      </c>
      <c r="D280" s="1860">
        <v>-7.5500000000000006E-6</v>
      </c>
      <c r="E280" s="1860">
        <v>-7.7500000000000003E-6</v>
      </c>
      <c r="F280" s="1777">
        <v>-7.3699999999999997E-6</v>
      </c>
      <c r="G280" s="1777">
        <v>-8.0700000000000007E-6</v>
      </c>
      <c r="H280" s="1777">
        <v>-3.0000000000000001E-3</v>
      </c>
      <c r="I280" s="1908">
        <v>1.90835</v>
      </c>
      <c r="J280" s="1908">
        <v>3.9305100000000004</v>
      </c>
      <c r="K280" s="1908">
        <v>6.3003999999999998</v>
      </c>
      <c r="L280" s="1908">
        <v>8.4762830482115099</v>
      </c>
    </row>
    <row r="281" spans="1:12" x14ac:dyDescent="0.25">
      <c r="A281" s="1861" t="s">
        <v>390</v>
      </c>
      <c r="B281" s="1860">
        <v>177.10065976999999</v>
      </c>
      <c r="C281" s="1860">
        <v>176.61545970999998</v>
      </c>
      <c r="D281" s="1860">
        <v>176.25410588</v>
      </c>
      <c r="E281" s="1860">
        <v>254.03402689000001</v>
      </c>
      <c r="F281" s="1777">
        <v>256.74423568000003</v>
      </c>
      <c r="G281" s="1777">
        <v>198.23324048000001</v>
      </c>
      <c r="H281" s="1777">
        <v>136.13797</v>
      </c>
      <c r="I281" s="1908">
        <v>345.96645000000001</v>
      </c>
      <c r="J281" s="1908">
        <v>119.53620000000004</v>
      </c>
      <c r="K281" s="1908">
        <v>361.65703999999999</v>
      </c>
      <c r="L281" s="1908">
        <v>383.94024883359259</v>
      </c>
    </row>
    <row r="282" spans="1:12" ht="15.75" thickBot="1" x14ac:dyDescent="0.3">
      <c r="A282" s="1859" t="s">
        <v>389</v>
      </c>
      <c r="B282" s="1858">
        <v>0</v>
      </c>
      <c r="C282" s="1907">
        <v>0</v>
      </c>
      <c r="D282" s="1907">
        <v>0</v>
      </c>
      <c r="E282" s="1907">
        <v>0</v>
      </c>
      <c r="F282" s="1907">
        <v>0</v>
      </c>
      <c r="G282" s="1907">
        <v>0</v>
      </c>
      <c r="H282" s="1907">
        <v>0</v>
      </c>
      <c r="I282" s="1907">
        <v>0</v>
      </c>
      <c r="J282" s="1907">
        <v>0</v>
      </c>
      <c r="K282" s="1907">
        <v>0</v>
      </c>
      <c r="L282" s="1907">
        <v>0</v>
      </c>
    </row>
    <row r="283" spans="1:12" ht="15.75" thickBot="1" x14ac:dyDescent="0.3">
      <c r="A283" s="1835" t="s">
        <v>388</v>
      </c>
      <c r="B283" s="1834">
        <v>754.09190819000037</v>
      </c>
      <c r="C283" s="1834">
        <v>849.32444620999991</v>
      </c>
      <c r="D283" s="1834">
        <v>875.9992732300002</v>
      </c>
      <c r="E283" s="1834">
        <v>985.53621965999992</v>
      </c>
      <c r="F283" s="1834">
        <v>1135.1891206799999</v>
      </c>
      <c r="G283" s="1834">
        <v>1038.0284034699998</v>
      </c>
      <c r="H283" s="1834">
        <v>1308.8626300000001</v>
      </c>
      <c r="I283" s="1916">
        <v>1507.4192299999997</v>
      </c>
      <c r="J283" s="1916">
        <v>1823.30808</v>
      </c>
      <c r="K283" s="1834">
        <v>2181.24368</v>
      </c>
      <c r="L283" s="1834">
        <v>2118.8432877138416</v>
      </c>
    </row>
    <row r="284" spans="1:12" x14ac:dyDescent="0.25">
      <c r="A284" s="1861" t="s">
        <v>716</v>
      </c>
      <c r="B284" s="1860">
        <v>0</v>
      </c>
      <c r="C284" s="1860">
        <v>0</v>
      </c>
      <c r="D284" s="1860">
        <v>0</v>
      </c>
      <c r="E284" s="1860">
        <v>0</v>
      </c>
      <c r="F284" s="1777">
        <v>0</v>
      </c>
      <c r="G284" s="1777">
        <v>0</v>
      </c>
      <c r="H284" s="1777">
        <v>0</v>
      </c>
      <c r="I284" s="1908">
        <v>0</v>
      </c>
      <c r="J284" s="1908"/>
      <c r="K284" s="1777"/>
      <c r="L284" s="1777"/>
    </row>
    <row r="285" spans="1:12" x14ac:dyDescent="0.25">
      <c r="A285" s="1861" t="s">
        <v>715</v>
      </c>
      <c r="B285" s="1860">
        <v>0</v>
      </c>
      <c r="C285" s="1860">
        <v>0</v>
      </c>
      <c r="D285" s="1860">
        <v>0</v>
      </c>
      <c r="E285" s="1860">
        <v>0</v>
      </c>
      <c r="F285" s="1777">
        <v>0</v>
      </c>
      <c r="G285" s="1777">
        <v>0</v>
      </c>
      <c r="H285" s="1777">
        <v>0</v>
      </c>
      <c r="I285" s="1908">
        <v>0</v>
      </c>
      <c r="J285" s="1908"/>
      <c r="K285" s="1777"/>
      <c r="L285" s="1777"/>
    </row>
    <row r="286" spans="1:12" ht="15.75" thickBot="1" x14ac:dyDescent="0.3">
      <c r="A286" s="1859" t="s">
        <v>714</v>
      </c>
      <c r="B286" s="1858">
        <v>0</v>
      </c>
      <c r="C286" s="1858">
        <v>0</v>
      </c>
      <c r="D286" s="1858">
        <v>0</v>
      </c>
      <c r="E286" s="1858">
        <v>0</v>
      </c>
      <c r="F286" s="2507">
        <v>0</v>
      </c>
      <c r="G286" s="2507">
        <v>0</v>
      </c>
      <c r="H286" s="2507">
        <v>0</v>
      </c>
      <c r="I286" s="1907">
        <v>0</v>
      </c>
      <c r="J286" s="1907"/>
      <c r="K286" s="2507"/>
      <c r="L286" s="2507"/>
    </row>
    <row r="287" spans="1:12" ht="15.75" thickBot="1" x14ac:dyDescent="0.3">
      <c r="A287" s="1833" t="s">
        <v>387</v>
      </c>
      <c r="B287" s="1832">
        <v>0</v>
      </c>
      <c r="C287" s="1832">
        <v>0</v>
      </c>
      <c r="D287" s="1832">
        <v>0</v>
      </c>
      <c r="E287" s="1832">
        <v>0</v>
      </c>
      <c r="F287" s="1834">
        <v>0</v>
      </c>
      <c r="G287" s="1834">
        <v>0</v>
      </c>
      <c r="H287" s="1834">
        <v>0</v>
      </c>
      <c r="I287" s="1916">
        <v>0</v>
      </c>
      <c r="J287" s="1916">
        <v>0</v>
      </c>
      <c r="K287" s="1834">
        <v>0</v>
      </c>
      <c r="L287" s="1834">
        <v>0</v>
      </c>
    </row>
    <row r="288" spans="1:12" ht="15.75" thickBot="1" x14ac:dyDescent="0.3">
      <c r="A288" s="1835" t="s">
        <v>380</v>
      </c>
      <c r="B288" s="1834">
        <v>0</v>
      </c>
      <c r="C288" s="1834">
        <v>0</v>
      </c>
      <c r="D288" s="1834">
        <v>0</v>
      </c>
      <c r="E288" s="1834">
        <v>0</v>
      </c>
      <c r="F288" s="1834">
        <v>0</v>
      </c>
      <c r="G288" s="1834">
        <v>0</v>
      </c>
      <c r="H288" s="1834">
        <v>0</v>
      </c>
      <c r="I288" s="1916">
        <v>0</v>
      </c>
      <c r="J288" s="1916">
        <v>0</v>
      </c>
      <c r="K288" s="1834">
        <v>0</v>
      </c>
      <c r="L288" s="1834">
        <v>0</v>
      </c>
    </row>
    <row r="289" spans="1:12" ht="15.75" thickBot="1" x14ac:dyDescent="0.3">
      <c r="A289" s="1835" t="s">
        <v>827</v>
      </c>
      <c r="B289" s="1834">
        <v>0</v>
      </c>
      <c r="C289" s="1834">
        <v>0</v>
      </c>
      <c r="D289" s="1834">
        <v>0</v>
      </c>
      <c r="E289" s="1834">
        <v>0</v>
      </c>
      <c r="F289" s="1834">
        <v>0</v>
      </c>
      <c r="G289" s="1834">
        <v>0</v>
      </c>
      <c r="H289" s="1834">
        <v>0</v>
      </c>
      <c r="I289" s="1916">
        <v>0</v>
      </c>
      <c r="J289" s="1916">
        <v>0</v>
      </c>
      <c r="K289" s="1834">
        <v>0</v>
      </c>
      <c r="L289" s="1834">
        <v>0</v>
      </c>
    </row>
    <row r="290" spans="1:12" ht="15.75" thickBot="1" x14ac:dyDescent="0.3">
      <c r="A290" s="1833" t="s">
        <v>386</v>
      </c>
      <c r="B290" s="1832">
        <v>754.09190819000037</v>
      </c>
      <c r="C290" s="1905">
        <v>849.32444620999991</v>
      </c>
      <c r="D290" s="1905">
        <v>875.9992732300002</v>
      </c>
      <c r="E290" s="1905">
        <v>985.53621965999992</v>
      </c>
      <c r="F290" s="1834">
        <v>1135.1891206799999</v>
      </c>
      <c r="G290" s="1834">
        <v>1038.0284034699998</v>
      </c>
      <c r="H290" s="1834">
        <v>1308.8626300000001</v>
      </c>
      <c r="I290" s="1916">
        <v>1507.4192299999997</v>
      </c>
      <c r="J290" s="1916">
        <v>1823.30808</v>
      </c>
      <c r="K290" s="1834">
        <v>2181.24368</v>
      </c>
      <c r="L290" s="1834">
        <v>2118.8432877138416</v>
      </c>
    </row>
    <row r="291" spans="1:12" ht="15.75" thickBot="1" x14ac:dyDescent="0.3">
      <c r="A291" s="1835" t="s">
        <v>385</v>
      </c>
      <c r="B291" s="1834">
        <v>754.09190819000037</v>
      </c>
      <c r="C291" s="1834">
        <v>849.32444620999991</v>
      </c>
      <c r="D291" s="1834">
        <v>875.9992732300002</v>
      </c>
      <c r="E291" s="1834">
        <v>985.53621965999992</v>
      </c>
      <c r="F291" s="1834">
        <v>1135.1891206799999</v>
      </c>
      <c r="G291" s="1834">
        <v>1038.0284034699998</v>
      </c>
      <c r="H291" s="1834">
        <v>1308.8626300000001</v>
      </c>
      <c r="I291" s="1916">
        <v>1507.4192299999997</v>
      </c>
      <c r="J291" s="1916">
        <v>1823.30808</v>
      </c>
      <c r="K291" s="1834">
        <v>2181.24368</v>
      </c>
      <c r="L291" s="1834">
        <v>2118.8432877138416</v>
      </c>
    </row>
    <row r="292" spans="1:12" x14ac:dyDescent="0.25">
      <c r="A292" s="1679"/>
      <c r="B292" s="332"/>
      <c r="C292" s="332"/>
      <c r="D292" s="332"/>
      <c r="E292" s="332"/>
      <c r="F292" s="332"/>
      <c r="G292" s="332"/>
      <c r="H292" s="332"/>
      <c r="I292" s="332"/>
      <c r="J292" s="332"/>
      <c r="K292" s="332"/>
      <c r="L292" s="332"/>
    </row>
    <row r="293" spans="1:12" x14ac:dyDescent="0.25">
      <c r="A293" s="1679"/>
      <c r="B293" s="332"/>
      <c r="C293" s="332"/>
      <c r="D293" s="332"/>
      <c r="E293" s="332"/>
      <c r="F293" s="332"/>
      <c r="G293" s="332"/>
      <c r="H293" s="332"/>
      <c r="I293" s="332"/>
      <c r="J293" s="332"/>
      <c r="K293" s="332"/>
      <c r="L293" s="332"/>
    </row>
    <row r="294" spans="1:12" x14ac:dyDescent="0.25">
      <c r="A294" s="1913" t="s">
        <v>984</v>
      </c>
      <c r="B294" s="1912"/>
      <c r="C294" s="332"/>
      <c r="D294" s="332"/>
      <c r="E294" s="332"/>
      <c r="F294" s="332"/>
      <c r="G294" s="332"/>
      <c r="H294" s="332"/>
      <c r="I294" s="332"/>
      <c r="J294" s="332"/>
      <c r="K294" s="332"/>
      <c r="L294" s="332"/>
    </row>
    <row r="295" spans="1:12" ht="15.75" thickBot="1" x14ac:dyDescent="0.3">
      <c r="A295" s="1911" t="s">
        <v>173</v>
      </c>
      <c r="B295" s="1889" t="s">
        <v>1009</v>
      </c>
      <c r="C295" s="1890" t="s">
        <v>952</v>
      </c>
      <c r="D295" s="1890" t="s">
        <v>876</v>
      </c>
      <c r="E295" s="1890" t="s">
        <v>818</v>
      </c>
      <c r="F295" s="1890" t="s">
        <v>784</v>
      </c>
      <c r="G295" s="1890" t="s">
        <v>723</v>
      </c>
      <c r="H295" s="1890" t="s">
        <v>834</v>
      </c>
      <c r="I295" s="1890" t="s">
        <v>833</v>
      </c>
      <c r="J295" s="2505" t="s">
        <v>832</v>
      </c>
      <c r="K295" s="1890" t="s">
        <v>831</v>
      </c>
      <c r="L295" s="2505" t="s">
        <v>830</v>
      </c>
    </row>
    <row r="296" spans="1:12" x14ac:dyDescent="0.25">
      <c r="A296" s="1861" t="s">
        <v>410</v>
      </c>
      <c r="B296" s="1860">
        <v>380.32727587999995</v>
      </c>
      <c r="C296" s="1860">
        <v>357.47679607999999</v>
      </c>
      <c r="D296" s="1860">
        <v>358.94263776999998</v>
      </c>
      <c r="E296" s="1860">
        <v>368.30980191999998</v>
      </c>
      <c r="F296" s="1777">
        <v>382.07730956</v>
      </c>
      <c r="G296" s="1777">
        <v>456.22778220000004</v>
      </c>
      <c r="H296" s="1777">
        <v>496.27064000000001</v>
      </c>
      <c r="I296" s="1777">
        <v>656.06583000000001</v>
      </c>
      <c r="J296" s="1909">
        <v>753.68186000000003</v>
      </c>
      <c r="K296" s="1908">
        <v>841.16635999999994</v>
      </c>
      <c r="L296" s="1908">
        <v>964.14776000000006</v>
      </c>
    </row>
    <row r="297" spans="1:12" x14ac:dyDescent="0.25">
      <c r="A297" s="1861" t="s">
        <v>409</v>
      </c>
      <c r="B297" s="1860">
        <v>0</v>
      </c>
      <c r="C297" s="1860">
        <v>0</v>
      </c>
      <c r="D297" s="1860">
        <v>0</v>
      </c>
      <c r="E297" s="1860">
        <v>0</v>
      </c>
      <c r="F297" s="1777">
        <v>0</v>
      </c>
      <c r="G297" s="1777">
        <v>0</v>
      </c>
      <c r="H297" s="1777">
        <v>0</v>
      </c>
      <c r="I297" s="1777">
        <v>0</v>
      </c>
      <c r="J297" s="1909">
        <v>4.6381000000000006</v>
      </c>
      <c r="K297" s="1908">
        <v>0</v>
      </c>
      <c r="L297" s="1908">
        <v>0</v>
      </c>
    </row>
    <row r="298" spans="1:12" x14ac:dyDescent="0.25">
      <c r="A298" s="1861" t="s">
        <v>408</v>
      </c>
      <c r="B298" s="1860">
        <v>100.54560473000001</v>
      </c>
      <c r="C298" s="1860">
        <v>89.687270260000005</v>
      </c>
      <c r="D298" s="1860">
        <v>70.171564219999993</v>
      </c>
      <c r="E298" s="1860">
        <v>66.447264179999991</v>
      </c>
      <c r="F298" s="1777">
        <v>75.946592659999993</v>
      </c>
      <c r="G298" s="1777">
        <v>151.23920583</v>
      </c>
      <c r="H298" s="1777">
        <v>164.75613999999999</v>
      </c>
      <c r="I298" s="1777">
        <v>137.26642999999999</v>
      </c>
      <c r="J298" s="1909">
        <v>161.28220000000002</v>
      </c>
      <c r="K298" s="1908">
        <v>147.34442000000001</v>
      </c>
      <c r="L298" s="1908">
        <v>116.15839</v>
      </c>
    </row>
    <row r="299" spans="1:12" x14ac:dyDescent="0.25">
      <c r="A299" s="1861" t="s">
        <v>407</v>
      </c>
      <c r="B299" s="1860">
        <v>75.33939036000001</v>
      </c>
      <c r="C299" s="1860">
        <v>30.88606089</v>
      </c>
      <c r="D299" s="1860">
        <v>30.118028499999998</v>
      </c>
      <c r="E299" s="1860">
        <v>82.855745299999995</v>
      </c>
      <c r="F299" s="1777">
        <v>89.803561989999992</v>
      </c>
      <c r="G299" s="1777">
        <v>85.463698370000003</v>
      </c>
      <c r="H299" s="1777">
        <v>135.88717</v>
      </c>
      <c r="I299" s="1777">
        <v>67.467129999999997</v>
      </c>
      <c r="J299" s="1909">
        <v>74.368110000000001</v>
      </c>
      <c r="K299" s="1908">
        <v>64.168199999999999</v>
      </c>
      <c r="L299" s="1908">
        <v>106.89016000000001</v>
      </c>
    </row>
    <row r="300" spans="1:12" x14ac:dyDescent="0.25">
      <c r="A300" s="1861" t="s">
        <v>406</v>
      </c>
      <c r="B300" s="1860">
        <v>59.806657740000006</v>
      </c>
      <c r="C300" s="1860">
        <v>71.785266010000001</v>
      </c>
      <c r="D300" s="1860">
        <v>62.554917940000003</v>
      </c>
      <c r="E300" s="1860">
        <v>99.883426709999995</v>
      </c>
      <c r="F300" s="1777">
        <v>78.033745420000002</v>
      </c>
      <c r="G300" s="1777">
        <v>64.642960169999995</v>
      </c>
      <c r="H300" s="1777">
        <v>81.686309999999992</v>
      </c>
      <c r="I300" s="1777">
        <v>92.54428999999999</v>
      </c>
      <c r="J300" s="1909">
        <v>120.36794999999999</v>
      </c>
      <c r="K300" s="1908">
        <v>143.27888999999999</v>
      </c>
      <c r="L300" s="1908">
        <v>147.66992999999999</v>
      </c>
    </row>
    <row r="301" spans="1:12" x14ac:dyDescent="0.25">
      <c r="A301" s="1861" t="s">
        <v>405</v>
      </c>
      <c r="B301" s="1860">
        <v>335.92180808000001</v>
      </c>
      <c r="C301" s="1860">
        <v>282.89849278000003</v>
      </c>
      <c r="D301" s="1860">
        <v>276.62434465000001</v>
      </c>
      <c r="E301" s="1860">
        <v>264.19270348000003</v>
      </c>
      <c r="F301" s="1777">
        <v>295.70261282000001</v>
      </c>
      <c r="G301" s="1777">
        <v>262.57932552</v>
      </c>
      <c r="H301" s="1777">
        <v>289.83161000000001</v>
      </c>
      <c r="I301" s="1777">
        <v>365.29660999999999</v>
      </c>
      <c r="J301" s="1909">
        <v>433.39812999999998</v>
      </c>
      <c r="K301" s="1908">
        <v>119.6833</v>
      </c>
      <c r="L301" s="1908">
        <v>200.52857999999998</v>
      </c>
    </row>
    <row r="302" spans="1:12" x14ac:dyDescent="0.25">
      <c r="A302" s="1861" t="s">
        <v>404</v>
      </c>
      <c r="B302" s="1860">
        <v>58.421880229999999</v>
      </c>
      <c r="C302" s="1860">
        <v>64.692548450000004</v>
      </c>
      <c r="D302" s="1860">
        <v>71.15161354</v>
      </c>
      <c r="E302" s="1860">
        <v>71.334847240000002</v>
      </c>
      <c r="F302" s="1777">
        <v>71.042295429999996</v>
      </c>
      <c r="G302" s="1777">
        <v>71.957000609999994</v>
      </c>
      <c r="H302" s="1777">
        <v>80.233360000000005</v>
      </c>
      <c r="I302" s="1777">
        <v>98.157030000000006</v>
      </c>
      <c r="J302" s="1909">
        <v>95.86327</v>
      </c>
      <c r="K302" s="1908">
        <v>10.934370000000001</v>
      </c>
      <c r="L302" s="1908">
        <v>21.590600000000002</v>
      </c>
    </row>
    <row r="303" spans="1:12" x14ac:dyDescent="0.25">
      <c r="A303" s="1861" t="s">
        <v>403</v>
      </c>
      <c r="B303" s="1860">
        <v>2375.7547370700004</v>
      </c>
      <c r="C303" s="1860">
        <v>2572.2120587299996</v>
      </c>
      <c r="D303" s="1860">
        <v>2580.8357083999999</v>
      </c>
      <c r="E303" s="1860">
        <v>2637.8249934299997</v>
      </c>
      <c r="F303" s="1777">
        <v>2822.1029007200004</v>
      </c>
      <c r="G303" s="1777">
        <v>2803.1524514999996</v>
      </c>
      <c r="H303" s="1777">
        <v>2976.4836500000001</v>
      </c>
      <c r="I303" s="1777">
        <v>3107.5245800000002</v>
      </c>
      <c r="J303" s="1909">
        <v>3454.2735199999997</v>
      </c>
      <c r="K303" s="1908">
        <v>3951.3267999999998</v>
      </c>
      <c r="L303" s="1908">
        <v>4142.0631700000004</v>
      </c>
    </row>
    <row r="304" spans="1:12" x14ac:dyDescent="0.25">
      <c r="A304" s="1861" t="s">
        <v>402</v>
      </c>
      <c r="B304" s="1860">
        <v>105.91454389</v>
      </c>
      <c r="C304" s="1860">
        <v>108.99095391</v>
      </c>
      <c r="D304" s="1860">
        <v>111.30587263</v>
      </c>
      <c r="E304" s="1860">
        <v>116.61807578</v>
      </c>
      <c r="F304" s="1777">
        <v>121.09235845000001</v>
      </c>
      <c r="G304" s="1777">
        <v>157.57591194999998</v>
      </c>
      <c r="H304" s="1777">
        <v>166.02190000000002</v>
      </c>
      <c r="I304" s="1777">
        <v>210.9135</v>
      </c>
      <c r="J304" s="1909">
        <v>268.31161000000003</v>
      </c>
      <c r="K304" s="1908">
        <v>80.943389999999994</v>
      </c>
      <c r="L304" s="1908">
        <v>86.336729999999989</v>
      </c>
    </row>
    <row r="305" spans="1:12" x14ac:dyDescent="0.25">
      <c r="A305" s="1861" t="s">
        <v>401</v>
      </c>
      <c r="B305" s="1860">
        <v>50.593078240000004</v>
      </c>
      <c r="C305" s="1860">
        <v>50.553519129999998</v>
      </c>
      <c r="D305" s="1860">
        <v>42.004335189999999</v>
      </c>
      <c r="E305" s="1860">
        <v>60.889062819999999</v>
      </c>
      <c r="F305" s="1777">
        <v>66.294582070000004</v>
      </c>
      <c r="G305" s="1777">
        <v>66.572261889999993</v>
      </c>
      <c r="H305" s="1777">
        <v>47.95505</v>
      </c>
      <c r="I305" s="1777">
        <v>59.119349999999997</v>
      </c>
      <c r="J305" s="1909">
        <v>74.275000000000006</v>
      </c>
      <c r="K305" s="1908">
        <v>60.772870000000012</v>
      </c>
      <c r="L305" s="1908">
        <v>59.961590000000001</v>
      </c>
    </row>
    <row r="306" spans="1:12" x14ac:dyDescent="0.25">
      <c r="A306" s="1861" t="s">
        <v>400</v>
      </c>
      <c r="B306" s="1860">
        <v>0</v>
      </c>
      <c r="C306" s="1860">
        <v>1.47154E-2</v>
      </c>
      <c r="D306" s="1860">
        <v>0.51572487</v>
      </c>
      <c r="E306" s="1860">
        <v>0</v>
      </c>
      <c r="F306" s="1777">
        <v>1.746576E-2</v>
      </c>
      <c r="G306" s="1777">
        <v>0</v>
      </c>
      <c r="H306" s="1777">
        <v>0.10723000000000001</v>
      </c>
      <c r="I306" s="1777">
        <v>0</v>
      </c>
      <c r="J306" s="1909">
        <v>27.41677</v>
      </c>
      <c r="K306" s="1908">
        <v>12.300540000000002</v>
      </c>
      <c r="L306" s="1908">
        <v>22.431939999999997</v>
      </c>
    </row>
    <row r="307" spans="1:12" x14ac:dyDescent="0.25">
      <c r="A307" s="1861" t="s">
        <v>399</v>
      </c>
      <c r="B307" s="1860">
        <v>84.808312299999997</v>
      </c>
      <c r="C307" s="1860">
        <v>76.786432719999993</v>
      </c>
      <c r="D307" s="1860">
        <v>69.029014099999998</v>
      </c>
      <c r="E307" s="1860">
        <v>86.850388670000001</v>
      </c>
      <c r="F307" s="1777">
        <v>131.96031923999999</v>
      </c>
      <c r="G307" s="1777">
        <v>215.29792201000001</v>
      </c>
      <c r="H307" s="1777">
        <v>213.37279000000001</v>
      </c>
      <c r="I307" s="1777">
        <v>244.10543000000001</v>
      </c>
      <c r="J307" s="1909">
        <v>285.05941999999999</v>
      </c>
      <c r="K307" s="1908">
        <v>205.84071</v>
      </c>
      <c r="L307" s="1908">
        <v>188.68512000000001</v>
      </c>
    </row>
    <row r="308" spans="1:12" x14ac:dyDescent="0.25">
      <c r="A308" s="1861" t="s">
        <v>398</v>
      </c>
      <c r="B308" s="1860">
        <v>55.720672119999996</v>
      </c>
      <c r="C308" s="1860">
        <v>52.966643469999994</v>
      </c>
      <c r="D308" s="1860">
        <v>52.046670750000004</v>
      </c>
      <c r="E308" s="1860">
        <v>40.426324319999999</v>
      </c>
      <c r="F308" s="1777">
        <v>40.009917420000008</v>
      </c>
      <c r="G308" s="1777">
        <v>42.876408970000007</v>
      </c>
      <c r="H308" s="1777">
        <v>37.593020000000003</v>
      </c>
      <c r="I308" s="1777">
        <v>29.72589</v>
      </c>
      <c r="J308" s="1909">
        <v>37.776449999999997</v>
      </c>
      <c r="K308" s="1908">
        <v>72.653360000000006</v>
      </c>
      <c r="L308" s="1908">
        <v>70.005610000000004</v>
      </c>
    </row>
    <row r="309" spans="1:12" x14ac:dyDescent="0.25">
      <c r="A309" s="1861" t="s">
        <v>397</v>
      </c>
      <c r="B309" s="1860">
        <v>21.538981639999999</v>
      </c>
      <c r="C309" s="1860">
        <v>9.2347368299999992</v>
      </c>
      <c r="D309" s="1860">
        <v>12.28737325</v>
      </c>
      <c r="E309" s="1860">
        <v>12.363477060000001</v>
      </c>
      <c r="F309" s="1777">
        <v>11.80170438</v>
      </c>
      <c r="G309" s="1777">
        <v>22.517886959999998</v>
      </c>
      <c r="H309" s="1777">
        <v>33.395250000000004</v>
      </c>
      <c r="I309" s="1777">
        <v>19.590870000000002</v>
      </c>
      <c r="J309" s="1909">
        <v>35.837209999999999</v>
      </c>
      <c r="K309" s="1908">
        <v>38.889580000000002</v>
      </c>
      <c r="L309" s="1908">
        <v>43.003820000000005</v>
      </c>
    </row>
    <row r="310" spans="1:12" x14ac:dyDescent="0.25">
      <c r="A310" s="1861" t="s">
        <v>396</v>
      </c>
      <c r="B310" s="1860">
        <v>0</v>
      </c>
      <c r="C310" s="1860">
        <v>0</v>
      </c>
      <c r="D310" s="1860">
        <v>0</v>
      </c>
      <c r="E310" s="1860">
        <v>0</v>
      </c>
      <c r="F310" s="1777">
        <v>0</v>
      </c>
      <c r="G310" s="1777">
        <v>0</v>
      </c>
      <c r="H310" s="1777">
        <v>0</v>
      </c>
      <c r="I310" s="1777">
        <v>0</v>
      </c>
      <c r="J310" s="1909">
        <v>0</v>
      </c>
      <c r="K310" s="1908">
        <v>0</v>
      </c>
      <c r="L310" s="1908">
        <v>18.243960000000001</v>
      </c>
    </row>
    <row r="311" spans="1:12" x14ac:dyDescent="0.25">
      <c r="A311" s="1910" t="s">
        <v>395</v>
      </c>
      <c r="B311" s="1909">
        <v>126.44942691000003</v>
      </c>
      <c r="C311" s="1908">
        <v>68.95802937000002</v>
      </c>
      <c r="D311" s="1908">
        <v>133.59496064999999</v>
      </c>
      <c r="E311" s="1908">
        <v>176.92201571999999</v>
      </c>
      <c r="F311" s="1908">
        <v>288.86889449999995</v>
      </c>
      <c r="G311" s="1908">
        <v>41.5062888</v>
      </c>
      <c r="H311" s="1908">
        <v>96.603199999999987</v>
      </c>
      <c r="I311" s="1908">
        <v>249.89659999999998</v>
      </c>
      <c r="J311" s="1909">
        <v>180.57783000000001</v>
      </c>
      <c r="K311" s="1908">
        <v>66.573440000000005</v>
      </c>
      <c r="L311" s="1908">
        <v>97.578990000000005</v>
      </c>
    </row>
    <row r="312" spans="1:12" x14ac:dyDescent="0.25">
      <c r="A312" s="1910" t="s">
        <v>394</v>
      </c>
      <c r="B312" s="1909">
        <v>668.80006390000005</v>
      </c>
      <c r="C312" s="1908">
        <v>721.1421014</v>
      </c>
      <c r="D312" s="1908">
        <v>852.03675587999999</v>
      </c>
      <c r="E312" s="1908">
        <v>916.21276050000006</v>
      </c>
      <c r="F312" s="1908">
        <v>923.69076961999997</v>
      </c>
      <c r="G312" s="1908">
        <v>989.43853639999998</v>
      </c>
      <c r="H312" s="1908">
        <v>1081.6641300000003</v>
      </c>
      <c r="I312" s="1908">
        <v>1002.0502799999999</v>
      </c>
      <c r="J312" s="1908">
        <v>961.31511</v>
      </c>
      <c r="K312" s="1908">
        <v>143.89240999999998</v>
      </c>
      <c r="L312" s="1908">
        <v>145.97727</v>
      </c>
    </row>
    <row r="313" spans="1:12" x14ac:dyDescent="0.25">
      <c r="A313" s="1910" t="s">
        <v>829</v>
      </c>
      <c r="B313" s="1909">
        <v>668.80006390000005</v>
      </c>
      <c r="C313" s="1909">
        <v>721.1421014</v>
      </c>
      <c r="D313" s="1909">
        <v>852.03675587999999</v>
      </c>
      <c r="E313" s="1909">
        <v>916.21276050000006</v>
      </c>
      <c r="F313" s="1908">
        <v>923.69076961999997</v>
      </c>
      <c r="G313" s="1908">
        <v>989.43853639999998</v>
      </c>
      <c r="H313" s="1908">
        <v>1081.6641300000003</v>
      </c>
      <c r="I313" s="1908">
        <v>1002.0502799999999</v>
      </c>
      <c r="J313" s="1908">
        <v>0</v>
      </c>
      <c r="K313" s="1908">
        <v>0</v>
      </c>
      <c r="L313" s="1908">
        <v>0</v>
      </c>
    </row>
    <row r="314" spans="1:12" x14ac:dyDescent="0.25">
      <c r="A314" s="1910" t="s">
        <v>828</v>
      </c>
      <c r="B314" s="1909">
        <v>0</v>
      </c>
      <c r="C314" s="1909">
        <v>0</v>
      </c>
      <c r="D314" s="1909">
        <v>0</v>
      </c>
      <c r="E314" s="1909">
        <v>0</v>
      </c>
      <c r="F314" s="1908">
        <v>0</v>
      </c>
      <c r="G314" s="1908">
        <v>0</v>
      </c>
      <c r="H314" s="1908">
        <v>0</v>
      </c>
      <c r="I314" s="1908">
        <v>0</v>
      </c>
      <c r="J314" s="1908">
        <v>0</v>
      </c>
      <c r="K314" s="1908">
        <v>0</v>
      </c>
      <c r="L314" s="1908">
        <v>0</v>
      </c>
    </row>
    <row r="315" spans="1:12" x14ac:dyDescent="0.25">
      <c r="A315" s="1910" t="s">
        <v>393</v>
      </c>
      <c r="B315" s="1909">
        <v>124.24488504999999</v>
      </c>
      <c r="C315" s="1909">
        <v>130.56289836000002</v>
      </c>
      <c r="D315" s="1909">
        <v>133.35349531999998</v>
      </c>
      <c r="E315" s="1909">
        <v>133.06387873</v>
      </c>
      <c r="F315" s="1908">
        <v>15.263357099999999</v>
      </c>
      <c r="G315" s="1908">
        <v>30.01737735</v>
      </c>
      <c r="H315" s="1908">
        <v>37.622610000000002</v>
      </c>
      <c r="I315" s="1908">
        <v>30.06692</v>
      </c>
      <c r="J315" s="1908">
        <v>24.92719</v>
      </c>
      <c r="K315" s="1908">
        <v>200.47355000000002</v>
      </c>
      <c r="L315" s="1908">
        <v>230.87322000000003</v>
      </c>
    </row>
    <row r="316" spans="1:12" x14ac:dyDescent="0.25">
      <c r="A316" s="1910" t="s">
        <v>392</v>
      </c>
      <c r="B316" s="1909">
        <v>0</v>
      </c>
      <c r="C316" s="1909">
        <v>0</v>
      </c>
      <c r="D316" s="1909">
        <v>0</v>
      </c>
      <c r="E316" s="1909">
        <v>0</v>
      </c>
      <c r="F316" s="1908">
        <v>0</v>
      </c>
      <c r="G316" s="1908">
        <v>0</v>
      </c>
      <c r="H316" s="1908">
        <v>8.172979999999999</v>
      </c>
      <c r="I316" s="1908">
        <v>1.4747399999999999</v>
      </c>
      <c r="J316" s="1908">
        <v>0.74848999999999999</v>
      </c>
      <c r="K316" s="1908">
        <v>0.32797999999999999</v>
      </c>
      <c r="L316" s="1908">
        <v>0.46598000000000001</v>
      </c>
    </row>
    <row r="317" spans="1:12" x14ac:dyDescent="0.25">
      <c r="A317" s="1861" t="s">
        <v>391</v>
      </c>
      <c r="B317" s="1860">
        <v>3.36602084</v>
      </c>
      <c r="C317" s="1860">
        <v>0</v>
      </c>
      <c r="D317" s="1860">
        <v>0</v>
      </c>
      <c r="E317" s="1860">
        <v>0</v>
      </c>
      <c r="F317" s="1777">
        <v>-7.4200000000000001E-6</v>
      </c>
      <c r="G317" s="1777">
        <v>0</v>
      </c>
      <c r="H317" s="1777">
        <v>0</v>
      </c>
      <c r="I317" s="1908">
        <v>-2.0000000000000002E-5</v>
      </c>
      <c r="J317" s="1908">
        <v>2.52434</v>
      </c>
      <c r="K317" s="1908">
        <v>0.26774000000000003</v>
      </c>
      <c r="L317" s="1908">
        <v>0.42211000000000004</v>
      </c>
    </row>
    <row r="318" spans="1:12" x14ac:dyDescent="0.25">
      <c r="A318" s="1861" t="s">
        <v>390</v>
      </c>
      <c r="B318" s="1860">
        <v>125.85439122999999</v>
      </c>
      <c r="C318" s="1860">
        <v>140.18694352999998</v>
      </c>
      <c r="D318" s="1860">
        <v>144.35796372000001</v>
      </c>
      <c r="E318" s="1860">
        <v>195.80868894</v>
      </c>
      <c r="F318" s="1777">
        <v>197.09093471999998</v>
      </c>
      <c r="G318" s="1777">
        <v>203.19797531</v>
      </c>
      <c r="H318" s="1777">
        <v>220.13226</v>
      </c>
      <c r="I318" s="1908">
        <v>224.72764000000001</v>
      </c>
      <c r="J318" s="1908">
        <v>252.70957000000001</v>
      </c>
      <c r="K318" s="1908">
        <v>17.460429999999999</v>
      </c>
      <c r="L318" s="1908">
        <v>17.933769999999999</v>
      </c>
    </row>
    <row r="319" spans="1:12" ht="15.75" thickBot="1" x14ac:dyDescent="0.3">
      <c r="A319" s="1859" t="s">
        <v>389</v>
      </c>
      <c r="B319" s="1858">
        <v>105.78892259999998</v>
      </c>
      <c r="C319" s="1907">
        <v>86.930290069999998</v>
      </c>
      <c r="D319" s="1907">
        <v>8.0630115199999999</v>
      </c>
      <c r="E319" s="1907">
        <v>17.465121160000564</v>
      </c>
      <c r="F319" s="1907">
        <v>24.121839789999999</v>
      </c>
      <c r="G319" s="1907">
        <v>27.142952159999997</v>
      </c>
      <c r="H319" s="1907">
        <v>0.16524999999999823</v>
      </c>
      <c r="I319" s="1907">
        <v>91.956339999999997</v>
      </c>
      <c r="J319" s="1907">
        <v>78.615739999999903</v>
      </c>
      <c r="K319" s="1907">
        <v>66.895380000000003</v>
      </c>
      <c r="L319" s="1907">
        <v>8.6120300000000061</v>
      </c>
    </row>
    <row r="320" spans="1:12" ht="15.75" thickBot="1" x14ac:dyDescent="0.3">
      <c r="A320" s="1835" t="s">
        <v>388</v>
      </c>
      <c r="B320" s="1834">
        <v>4859.1966528100002</v>
      </c>
      <c r="C320" s="1834">
        <v>4915.9657573899995</v>
      </c>
      <c r="D320" s="1834">
        <v>5008.9939929000002</v>
      </c>
      <c r="E320" s="1834">
        <v>5347.4685759600015</v>
      </c>
      <c r="F320" s="1834">
        <v>5634.9211542300018</v>
      </c>
      <c r="G320" s="1834">
        <v>5691.4059460000008</v>
      </c>
      <c r="H320" s="1834">
        <v>6167.9545499999995</v>
      </c>
      <c r="I320" s="1916">
        <v>6687.9494399999985</v>
      </c>
      <c r="J320" s="1916">
        <v>7327.9678699999986</v>
      </c>
      <c r="K320" s="1834">
        <v>6245.1937200000011</v>
      </c>
      <c r="L320" s="1834">
        <v>6689.5807300000015</v>
      </c>
    </row>
    <row r="321" spans="1:12" x14ac:dyDescent="0.25">
      <c r="A321" s="1861" t="s">
        <v>716</v>
      </c>
      <c r="B321" s="1860">
        <v>114.74522400000001</v>
      </c>
      <c r="C321" s="1860">
        <v>123.54078224</v>
      </c>
      <c r="D321" s="1860">
        <v>130.19470601999998</v>
      </c>
      <c r="E321" s="1860">
        <v>119.37913017000001</v>
      </c>
      <c r="F321" s="1777">
        <v>43.93688744</v>
      </c>
      <c r="G321" s="1777">
        <v>52.987302069999998</v>
      </c>
      <c r="H321" s="1777">
        <v>516.13031000000001</v>
      </c>
      <c r="I321" s="1908">
        <v>511.13923999999997</v>
      </c>
      <c r="J321" s="1908"/>
      <c r="K321" s="1777"/>
      <c r="L321" s="1777"/>
    </row>
    <row r="322" spans="1:12" x14ac:dyDescent="0.25">
      <c r="A322" s="1861" t="s">
        <v>715</v>
      </c>
      <c r="B322" s="1860">
        <v>3.4654334499999999</v>
      </c>
      <c r="C322" s="1860">
        <v>24.560814910000001</v>
      </c>
      <c r="D322" s="1860">
        <v>54.655999029999997</v>
      </c>
      <c r="E322" s="1860">
        <v>72.805309599999987</v>
      </c>
      <c r="F322" s="1777">
        <v>58.689190359999998</v>
      </c>
      <c r="G322" s="1777">
        <v>191.62467853999999</v>
      </c>
      <c r="H322" s="1777">
        <v>929.50076999999999</v>
      </c>
      <c r="I322" s="1908">
        <v>1072.4179999999999</v>
      </c>
      <c r="J322" s="1908"/>
      <c r="K322" s="1777"/>
      <c r="L322" s="1777"/>
    </row>
    <row r="323" spans="1:12" ht="15.75" thickBot="1" x14ac:dyDescent="0.3">
      <c r="A323" s="1859" t="s">
        <v>714</v>
      </c>
      <c r="B323" s="1858">
        <v>0</v>
      </c>
      <c r="C323" s="1858">
        <v>0</v>
      </c>
      <c r="D323" s="1858">
        <v>0</v>
      </c>
      <c r="E323" s="1858">
        <v>0</v>
      </c>
      <c r="F323" s="2507">
        <v>0</v>
      </c>
      <c r="G323" s="2507">
        <v>0</v>
      </c>
      <c r="H323" s="2507">
        <v>0.19218000000000002</v>
      </c>
      <c r="I323" s="1907">
        <v>0.19262000000000001</v>
      </c>
      <c r="J323" s="1907"/>
      <c r="K323" s="2507"/>
      <c r="L323" s="2507"/>
    </row>
    <row r="324" spans="1:12" ht="15.75" thickBot="1" x14ac:dyDescent="0.3">
      <c r="A324" s="1833" t="s">
        <v>387</v>
      </c>
      <c r="B324" s="1832">
        <v>118.21065745000001</v>
      </c>
      <c r="C324" s="1832">
        <v>148.10159715</v>
      </c>
      <c r="D324" s="1832">
        <v>184.85070504999999</v>
      </c>
      <c r="E324" s="1832">
        <v>192.18443976999998</v>
      </c>
      <c r="F324" s="1834">
        <v>102.62607779999999</v>
      </c>
      <c r="G324" s="1834">
        <v>244.61198060999999</v>
      </c>
      <c r="H324" s="1834">
        <v>1445.8232600000001</v>
      </c>
      <c r="I324" s="1916">
        <v>1583.7498599999999</v>
      </c>
      <c r="J324" s="1916">
        <v>1574.73044</v>
      </c>
      <c r="K324" s="1834">
        <v>1651.3019700000002</v>
      </c>
      <c r="L324" s="1834">
        <v>1719.17282</v>
      </c>
    </row>
    <row r="325" spans="1:12" ht="15.75" thickBot="1" x14ac:dyDescent="0.3">
      <c r="A325" s="1835" t="s">
        <v>380</v>
      </c>
      <c r="B325" s="1834">
        <v>0</v>
      </c>
      <c r="C325" s="1834">
        <v>127.22107611999999</v>
      </c>
      <c r="D325" s="1834">
        <v>0</v>
      </c>
      <c r="E325" s="1834">
        <v>0</v>
      </c>
      <c r="F325" s="1834">
        <v>0</v>
      </c>
      <c r="G325" s="1834">
        <v>0</v>
      </c>
      <c r="H325" s="1834">
        <v>0</v>
      </c>
      <c r="I325" s="1916">
        <v>0</v>
      </c>
      <c r="J325" s="1916">
        <v>0</v>
      </c>
      <c r="K325" s="1834">
        <v>0</v>
      </c>
      <c r="L325" s="1834">
        <v>0</v>
      </c>
    </row>
    <row r="326" spans="1:12" ht="15.75" thickBot="1" x14ac:dyDescent="0.3">
      <c r="A326" s="1835" t="s">
        <v>827</v>
      </c>
      <c r="B326" s="1834">
        <v>0</v>
      </c>
      <c r="C326" s="1834">
        <v>0</v>
      </c>
      <c r="D326" s="1834">
        <v>0</v>
      </c>
      <c r="E326" s="1834">
        <v>0</v>
      </c>
      <c r="F326" s="1834">
        <v>0</v>
      </c>
      <c r="G326" s="1834">
        <v>0</v>
      </c>
      <c r="H326" s="1834">
        <v>0</v>
      </c>
      <c r="I326" s="1916">
        <v>0</v>
      </c>
      <c r="J326" s="1916">
        <v>0</v>
      </c>
      <c r="K326" s="1834">
        <v>0</v>
      </c>
      <c r="L326" s="1834">
        <v>0</v>
      </c>
    </row>
    <row r="327" spans="1:12" ht="15.75" thickBot="1" x14ac:dyDescent="0.3">
      <c r="A327" s="1833" t="s">
        <v>386</v>
      </c>
      <c r="B327" s="1832">
        <v>4977.4073102600005</v>
      </c>
      <c r="C327" s="1905">
        <v>5191.2884306599999</v>
      </c>
      <c r="D327" s="1905">
        <v>5193.8446979500004</v>
      </c>
      <c r="E327" s="1905">
        <v>5539.6530157300012</v>
      </c>
      <c r="F327" s="1834">
        <v>5737.5472320300014</v>
      </c>
      <c r="G327" s="1834">
        <v>5936.0179266100004</v>
      </c>
      <c r="H327" s="1834">
        <v>7613.7778099999996</v>
      </c>
      <c r="I327" s="1916">
        <v>8271.6992999999984</v>
      </c>
      <c r="J327" s="1916">
        <v>8902.6983099999979</v>
      </c>
      <c r="K327" s="1834">
        <v>7896.4956900000016</v>
      </c>
      <c r="L327" s="1834">
        <v>8408.7535500000013</v>
      </c>
    </row>
    <row r="328" spans="1:12" ht="15.75" thickBot="1" x14ac:dyDescent="0.3">
      <c r="A328" s="1835" t="s">
        <v>385</v>
      </c>
      <c r="B328" s="1834">
        <v>4977.4073102600005</v>
      </c>
      <c r="C328" s="1834">
        <v>5191.2884306599999</v>
      </c>
      <c r="D328" s="1834">
        <v>5193.8446979500004</v>
      </c>
      <c r="E328" s="1834">
        <v>5539.6530157300012</v>
      </c>
      <c r="F328" s="1834">
        <v>5737.5472320300014</v>
      </c>
      <c r="G328" s="1834">
        <v>5936.0179266100004</v>
      </c>
      <c r="H328" s="1834">
        <v>7613.7778099999996</v>
      </c>
      <c r="I328" s="1916">
        <v>8271.6992999999984</v>
      </c>
      <c r="J328" s="1916">
        <v>8902.6983099999979</v>
      </c>
      <c r="K328" s="1834">
        <v>7896.4956900000016</v>
      </c>
      <c r="L328" s="1834">
        <v>8408.7535500000013</v>
      </c>
    </row>
    <row r="329" spans="1:12" x14ac:dyDescent="0.25">
      <c r="A329" s="1679"/>
      <c r="B329" s="332"/>
      <c r="C329" s="332"/>
      <c r="D329" s="332"/>
      <c r="E329" s="332"/>
      <c r="F329" s="332"/>
      <c r="G329" s="332"/>
      <c r="H329" s="332"/>
      <c r="I329" s="332"/>
      <c r="J329" s="332"/>
      <c r="K329" s="332"/>
      <c r="L329" s="332"/>
    </row>
    <row r="330" spans="1:12" x14ac:dyDescent="0.25">
      <c r="B330" s="1791"/>
      <c r="C330" s="1791"/>
      <c r="D330" s="1791"/>
      <c r="E330" s="1791"/>
      <c r="F330" s="1791"/>
      <c r="G330" s="1791"/>
      <c r="H330" s="1791"/>
      <c r="I330" s="1793"/>
      <c r="J330" s="332"/>
      <c r="K330" s="332"/>
      <c r="L330" s="332"/>
    </row>
    <row r="331" spans="1:12" x14ac:dyDescent="0.25">
      <c r="B331" s="1791"/>
      <c r="C331" s="1791"/>
      <c r="D331" s="1791"/>
      <c r="E331" s="1791"/>
      <c r="F331" s="1791"/>
      <c r="G331" s="1791"/>
      <c r="H331" s="1791"/>
      <c r="I331" s="1793"/>
      <c r="J331" s="332"/>
      <c r="K331" s="332"/>
      <c r="L331" s="332"/>
    </row>
    <row r="332" spans="1:12" x14ac:dyDescent="0.25">
      <c r="B332" s="1791"/>
      <c r="C332" s="1791"/>
      <c r="D332" s="1791"/>
      <c r="E332" s="1791"/>
      <c r="F332" s="1791"/>
      <c r="G332" s="1791"/>
      <c r="H332" s="1791"/>
      <c r="I332" s="1793"/>
      <c r="J332" s="332"/>
      <c r="K332" s="332"/>
      <c r="L332" s="332"/>
    </row>
    <row r="333" spans="1:12" x14ac:dyDescent="0.25">
      <c r="B333" s="1791"/>
      <c r="C333" s="1791"/>
      <c r="D333" s="1791"/>
      <c r="E333" s="1791"/>
      <c r="F333" s="1791"/>
      <c r="G333" s="1791"/>
      <c r="H333" s="1791"/>
      <c r="I333" s="1793"/>
      <c r="J333" s="332"/>
      <c r="K333" s="332"/>
      <c r="L333" s="332"/>
    </row>
    <row r="334" spans="1:12" x14ac:dyDescent="0.25">
      <c r="B334" s="1791"/>
      <c r="C334" s="1791"/>
      <c r="D334" s="1791"/>
      <c r="E334" s="1791"/>
      <c r="F334" s="1791"/>
      <c r="G334" s="1791"/>
      <c r="H334" s="1791"/>
      <c r="I334" s="1793"/>
      <c r="J334" s="332"/>
      <c r="K334" s="332"/>
      <c r="L334" s="332"/>
    </row>
    <row r="335" spans="1:12" x14ac:dyDescent="0.25">
      <c r="B335" s="1791"/>
      <c r="C335" s="1791"/>
      <c r="D335" s="1791"/>
      <c r="E335" s="1791"/>
      <c r="F335" s="1791"/>
      <c r="G335" s="1791"/>
      <c r="H335" s="1791"/>
      <c r="I335" s="1793"/>
      <c r="J335" s="332"/>
      <c r="K335" s="332"/>
      <c r="L335" s="332"/>
    </row>
    <row r="336" spans="1:12" x14ac:dyDescent="0.25">
      <c r="B336" s="1791"/>
      <c r="C336" s="1791"/>
      <c r="D336" s="1791"/>
      <c r="E336" s="1791"/>
      <c r="F336" s="1791"/>
      <c r="G336" s="1791"/>
      <c r="H336" s="1791"/>
      <c r="I336" s="1793"/>
      <c r="J336" s="332"/>
      <c r="K336" s="332"/>
      <c r="L336" s="332"/>
    </row>
    <row r="337" spans="2:12" x14ac:dyDescent="0.25">
      <c r="B337" s="1791"/>
      <c r="C337" s="1791"/>
      <c r="D337" s="1791"/>
      <c r="E337" s="1791"/>
      <c r="F337" s="1791"/>
      <c r="G337" s="1791"/>
      <c r="H337" s="1791"/>
      <c r="I337" s="1793"/>
      <c r="J337" s="332"/>
      <c r="K337" s="332"/>
      <c r="L337" s="332"/>
    </row>
    <row r="338" spans="2:12" x14ac:dyDescent="0.25">
      <c r="B338" s="1791"/>
      <c r="C338" s="1791"/>
      <c r="D338" s="1791"/>
      <c r="E338" s="1791"/>
      <c r="F338" s="1791"/>
      <c r="G338" s="1791"/>
      <c r="H338" s="1791"/>
      <c r="I338" s="1793"/>
      <c r="J338" s="332"/>
      <c r="K338" s="332"/>
      <c r="L338" s="332"/>
    </row>
    <row r="339" spans="2:12" x14ac:dyDescent="0.25">
      <c r="B339" s="1791"/>
      <c r="C339" s="1791"/>
      <c r="D339" s="1791"/>
      <c r="E339" s="1791"/>
      <c r="F339" s="1791"/>
      <c r="G339" s="1791"/>
      <c r="H339" s="1791"/>
      <c r="I339" s="1793"/>
      <c r="J339" s="332"/>
      <c r="K339" s="332"/>
      <c r="L339" s="332"/>
    </row>
    <row r="340" spans="2:12" x14ac:dyDescent="0.25">
      <c r="B340" s="1791"/>
      <c r="C340" s="1791"/>
      <c r="D340" s="1791"/>
      <c r="E340" s="1791"/>
      <c r="F340" s="1791"/>
      <c r="G340" s="1791"/>
      <c r="H340" s="1791"/>
      <c r="I340" s="1793"/>
      <c r="J340" s="332"/>
      <c r="K340" s="332"/>
      <c r="L340" s="332"/>
    </row>
    <row r="341" spans="2:12" x14ac:dyDescent="0.25">
      <c r="B341" s="1791"/>
      <c r="C341" s="1791"/>
      <c r="D341" s="1791"/>
      <c r="E341" s="1791"/>
      <c r="F341" s="1791"/>
      <c r="G341" s="1791"/>
      <c r="H341" s="1791"/>
      <c r="I341" s="1793"/>
      <c r="J341" s="332"/>
      <c r="K341" s="332"/>
      <c r="L341" s="332"/>
    </row>
    <row r="342" spans="2:12" x14ac:dyDescent="0.25">
      <c r="B342" s="1791"/>
      <c r="C342" s="1791"/>
      <c r="D342" s="1791"/>
      <c r="E342" s="1791"/>
      <c r="F342" s="1791"/>
      <c r="G342" s="1791"/>
      <c r="H342" s="1791"/>
      <c r="I342" s="1793"/>
      <c r="J342" s="332"/>
      <c r="K342" s="332"/>
      <c r="L342" s="332"/>
    </row>
    <row r="343" spans="2:12" x14ac:dyDescent="0.25">
      <c r="B343" s="1791"/>
      <c r="C343" s="1791"/>
      <c r="D343" s="1791"/>
      <c r="E343" s="1791"/>
      <c r="F343" s="1791"/>
      <c r="G343" s="1791"/>
      <c r="H343" s="1791"/>
      <c r="I343" s="1793"/>
      <c r="J343" s="332"/>
      <c r="K343" s="332"/>
      <c r="L343" s="332"/>
    </row>
    <row r="344" spans="2:12" x14ac:dyDescent="0.25">
      <c r="B344" s="1791"/>
      <c r="C344" s="1791"/>
      <c r="D344" s="1791"/>
      <c r="E344" s="1791"/>
      <c r="F344" s="1791"/>
      <c r="G344" s="1791"/>
      <c r="H344" s="1791"/>
      <c r="I344" s="1793"/>
      <c r="J344" s="332"/>
      <c r="K344" s="332"/>
      <c r="L344" s="332"/>
    </row>
    <row r="345" spans="2:12" x14ac:dyDescent="0.25">
      <c r="B345" s="1791"/>
      <c r="C345" s="1791"/>
      <c r="D345" s="1791"/>
      <c r="E345" s="1791"/>
      <c r="F345" s="1791"/>
      <c r="G345" s="1791"/>
      <c r="H345" s="1791"/>
      <c r="I345" s="1793"/>
      <c r="J345" s="332"/>
      <c r="K345" s="332"/>
      <c r="L345" s="332"/>
    </row>
    <row r="346" spans="2:12" x14ac:dyDescent="0.25">
      <c r="B346" s="1791"/>
      <c r="C346" s="1791"/>
      <c r="D346" s="1791"/>
      <c r="E346" s="1791"/>
      <c r="F346" s="1791"/>
      <c r="G346" s="1791"/>
      <c r="H346" s="1791"/>
      <c r="I346" s="1793"/>
      <c r="J346" s="332"/>
      <c r="K346" s="332"/>
      <c r="L346" s="332"/>
    </row>
    <row r="347" spans="2:12" x14ac:dyDescent="0.25">
      <c r="B347" s="1791"/>
      <c r="C347" s="1791"/>
      <c r="D347" s="1791"/>
      <c r="E347" s="1791"/>
      <c r="F347" s="1791"/>
      <c r="G347" s="1791"/>
      <c r="H347" s="1791"/>
      <c r="I347" s="1793"/>
      <c r="J347" s="332"/>
      <c r="K347" s="332"/>
      <c r="L347" s="332"/>
    </row>
    <row r="348" spans="2:12" x14ac:dyDescent="0.25">
      <c r="B348" s="1791"/>
      <c r="C348" s="1791"/>
      <c r="D348" s="1791"/>
      <c r="E348" s="1791"/>
      <c r="F348" s="1791"/>
      <c r="G348" s="1791"/>
      <c r="H348" s="1791"/>
      <c r="I348" s="1793"/>
      <c r="J348" s="332"/>
      <c r="K348" s="332"/>
      <c r="L348" s="332"/>
    </row>
    <row r="349" spans="2:12" x14ac:dyDescent="0.25">
      <c r="B349" s="1791"/>
      <c r="C349" s="1791"/>
      <c r="D349" s="1791"/>
      <c r="E349" s="1791"/>
      <c r="F349" s="1791"/>
      <c r="G349" s="1791"/>
      <c r="H349" s="1791"/>
      <c r="I349" s="1793"/>
      <c r="J349" s="332"/>
      <c r="K349" s="332"/>
      <c r="L349" s="332"/>
    </row>
    <row r="350" spans="2:12" x14ac:dyDescent="0.25">
      <c r="B350" s="1791"/>
      <c r="C350" s="1791"/>
      <c r="D350" s="1791"/>
      <c r="E350" s="1791"/>
      <c r="F350" s="1791"/>
      <c r="G350" s="1791"/>
      <c r="H350" s="1791"/>
      <c r="I350" s="1793"/>
      <c r="J350" s="332"/>
      <c r="K350" s="332"/>
      <c r="L350" s="332"/>
    </row>
    <row r="351" spans="2:12" x14ac:dyDescent="0.25">
      <c r="B351" s="1791"/>
      <c r="C351" s="1791"/>
      <c r="D351" s="1791"/>
      <c r="E351" s="1791"/>
      <c r="F351" s="1791"/>
      <c r="G351" s="1791"/>
      <c r="H351" s="1791"/>
      <c r="I351" s="1793"/>
      <c r="J351" s="332"/>
      <c r="K351" s="332"/>
      <c r="L351" s="332"/>
    </row>
    <row r="352" spans="2:12" x14ac:dyDescent="0.25">
      <c r="B352" s="1791"/>
      <c r="C352" s="1791"/>
      <c r="D352" s="1791"/>
      <c r="E352" s="1791"/>
      <c r="F352" s="1791"/>
      <c r="G352" s="1791"/>
      <c r="H352" s="1791"/>
      <c r="I352" s="1793"/>
      <c r="J352" s="332"/>
      <c r="K352" s="332"/>
      <c r="L352" s="332"/>
    </row>
    <row r="353" spans="2:12" x14ac:dyDescent="0.25">
      <c r="B353" s="1791"/>
      <c r="C353" s="1791"/>
      <c r="D353" s="1791"/>
      <c r="E353" s="1791"/>
      <c r="F353" s="1791"/>
      <c r="G353" s="1791"/>
      <c r="H353" s="1791"/>
      <c r="I353" s="1793"/>
      <c r="J353" s="332"/>
      <c r="K353" s="332"/>
      <c r="L353" s="332"/>
    </row>
    <row r="354" spans="2:12" x14ac:dyDescent="0.25">
      <c r="B354" s="1791"/>
      <c r="C354" s="1791"/>
      <c r="D354" s="1791"/>
      <c r="E354" s="1791"/>
      <c r="F354" s="1791"/>
      <c r="G354" s="1791"/>
      <c r="H354" s="1791"/>
      <c r="I354" s="1793"/>
      <c r="J354" s="332"/>
      <c r="K354" s="332"/>
      <c r="L354" s="332"/>
    </row>
    <row r="355" spans="2:12" x14ac:dyDescent="0.25">
      <c r="B355" s="1791"/>
      <c r="C355" s="1791"/>
      <c r="D355" s="1791"/>
      <c r="E355" s="1791"/>
      <c r="F355" s="1791"/>
      <c r="G355" s="1791"/>
      <c r="H355" s="1791"/>
      <c r="I355" s="1793"/>
      <c r="J355" s="332"/>
      <c r="K355" s="332"/>
      <c r="L355" s="332"/>
    </row>
    <row r="356" spans="2:12" x14ac:dyDescent="0.25">
      <c r="B356" s="1791"/>
      <c r="C356" s="1791"/>
      <c r="D356" s="1791"/>
      <c r="E356" s="1791"/>
      <c r="F356" s="1791"/>
      <c r="G356" s="1791"/>
      <c r="H356" s="1791"/>
      <c r="I356" s="1793"/>
      <c r="J356" s="332"/>
      <c r="K356" s="332"/>
      <c r="L356" s="332"/>
    </row>
    <row r="357" spans="2:12" x14ac:dyDescent="0.25">
      <c r="B357" s="1791"/>
      <c r="C357" s="1791"/>
      <c r="D357" s="1791"/>
      <c r="E357" s="1791"/>
      <c r="F357" s="1791"/>
      <c r="G357" s="1791"/>
      <c r="H357" s="1791"/>
      <c r="I357" s="1793"/>
      <c r="J357" s="332"/>
      <c r="K357" s="332"/>
      <c r="L357" s="332"/>
    </row>
    <row r="358" spans="2:12" x14ac:dyDescent="0.25">
      <c r="B358" s="1791"/>
      <c r="C358" s="1791"/>
      <c r="D358" s="1791"/>
      <c r="E358" s="1791"/>
      <c r="F358" s="1791"/>
      <c r="G358" s="1791"/>
      <c r="H358" s="1791"/>
      <c r="I358" s="1793"/>
      <c r="J358" s="332"/>
      <c r="K358" s="332"/>
      <c r="L358" s="332"/>
    </row>
    <row r="359" spans="2:12" x14ac:dyDescent="0.25">
      <c r="B359" s="1791"/>
      <c r="C359" s="1791"/>
      <c r="D359" s="1791"/>
      <c r="E359" s="1791"/>
      <c r="F359" s="1791"/>
      <c r="G359" s="1791"/>
      <c r="H359" s="1791"/>
      <c r="I359" s="1793"/>
      <c r="J359" s="332"/>
      <c r="K359" s="332"/>
      <c r="L359" s="332"/>
    </row>
    <row r="360" spans="2:12" x14ac:dyDescent="0.25">
      <c r="B360" s="1791"/>
      <c r="C360" s="1791"/>
      <c r="D360" s="1791"/>
      <c r="E360" s="1791"/>
      <c r="F360" s="1791"/>
      <c r="G360" s="1791"/>
      <c r="H360" s="1791"/>
      <c r="I360" s="1793"/>
      <c r="J360" s="332"/>
      <c r="K360" s="332"/>
      <c r="L360" s="332"/>
    </row>
    <row r="361" spans="2:12" x14ac:dyDescent="0.25">
      <c r="B361" s="1791"/>
      <c r="C361" s="1791"/>
      <c r="D361" s="1791"/>
      <c r="E361" s="1791"/>
      <c r="F361" s="1791"/>
      <c r="G361" s="1791"/>
      <c r="H361" s="1791"/>
      <c r="I361" s="1793"/>
      <c r="J361" s="332"/>
      <c r="K361" s="332"/>
      <c r="L361" s="332"/>
    </row>
    <row r="362" spans="2:12" x14ac:dyDescent="0.25">
      <c r="B362" s="1791"/>
      <c r="C362" s="1791"/>
      <c r="D362" s="1791"/>
      <c r="E362" s="1791"/>
      <c r="F362" s="1791"/>
      <c r="G362" s="1791"/>
      <c r="H362" s="1791"/>
      <c r="I362" s="1793"/>
      <c r="J362" s="332"/>
      <c r="K362" s="332"/>
      <c r="L362" s="332"/>
    </row>
    <row r="363" spans="2:12" x14ac:dyDescent="0.25">
      <c r="B363" s="1791"/>
      <c r="C363" s="1791"/>
      <c r="D363" s="1791"/>
      <c r="E363" s="1791"/>
      <c r="F363" s="1791"/>
      <c r="G363" s="1791"/>
      <c r="H363" s="1791"/>
      <c r="I363" s="1793"/>
      <c r="J363" s="332"/>
      <c r="K363" s="332"/>
      <c r="L363" s="332"/>
    </row>
    <row r="364" spans="2:12" x14ac:dyDescent="0.25">
      <c r="B364" s="1791"/>
      <c r="C364" s="1791"/>
      <c r="D364" s="1791"/>
      <c r="E364" s="1791"/>
      <c r="F364" s="1791"/>
      <c r="G364" s="1791"/>
      <c r="H364" s="1791"/>
      <c r="I364" s="1793"/>
      <c r="J364" s="332"/>
      <c r="K364" s="332"/>
      <c r="L364" s="332"/>
    </row>
    <row r="365" spans="2:12" x14ac:dyDescent="0.25">
      <c r="B365" s="1791"/>
      <c r="C365" s="1791"/>
      <c r="D365" s="1791"/>
      <c r="E365" s="1791"/>
      <c r="F365" s="1791"/>
      <c r="G365" s="1791"/>
      <c r="H365" s="1791"/>
      <c r="I365" s="1793"/>
      <c r="J365" s="332"/>
      <c r="K365" s="332"/>
      <c r="L365" s="332"/>
    </row>
    <row r="366" spans="2:12" x14ac:dyDescent="0.25">
      <c r="B366" s="1791"/>
      <c r="C366" s="1791"/>
      <c r="D366" s="1791"/>
      <c r="E366" s="1791"/>
      <c r="F366" s="1791"/>
      <c r="G366" s="1791"/>
      <c r="H366" s="1791"/>
      <c r="I366" s="1793"/>
      <c r="J366" s="332"/>
      <c r="K366" s="332"/>
      <c r="L366" s="332"/>
    </row>
    <row r="367" spans="2:12" x14ac:dyDescent="0.25">
      <c r="B367" s="1791"/>
      <c r="C367" s="1791"/>
      <c r="D367" s="1791"/>
      <c r="E367" s="1791"/>
      <c r="F367" s="1791"/>
      <c r="G367" s="1791"/>
      <c r="H367" s="1791"/>
      <c r="I367" s="1793"/>
      <c r="J367" s="332"/>
      <c r="K367" s="332"/>
      <c r="L367" s="332"/>
    </row>
    <row r="368" spans="2:12" x14ac:dyDescent="0.25">
      <c r="B368" s="1791"/>
      <c r="C368" s="1791"/>
      <c r="D368" s="1791"/>
      <c r="E368" s="1791"/>
      <c r="F368" s="1791"/>
      <c r="G368" s="1791"/>
      <c r="H368" s="1791"/>
      <c r="I368" s="1793"/>
      <c r="J368" s="332"/>
      <c r="K368" s="332"/>
      <c r="L368" s="332"/>
    </row>
    <row r="369" spans="2:12" x14ac:dyDescent="0.25">
      <c r="B369" s="1791"/>
      <c r="C369" s="1791"/>
      <c r="D369" s="1791"/>
      <c r="E369" s="1791"/>
      <c r="F369" s="1791"/>
      <c r="G369" s="1791"/>
      <c r="H369" s="1791"/>
      <c r="I369" s="1793"/>
      <c r="J369" s="332"/>
      <c r="K369" s="332"/>
      <c r="L369" s="332"/>
    </row>
    <row r="370" spans="2:12" x14ac:dyDescent="0.25">
      <c r="B370" s="1791"/>
      <c r="C370" s="1791"/>
      <c r="D370" s="1791"/>
      <c r="E370" s="1791"/>
      <c r="F370" s="1791"/>
      <c r="G370" s="1791"/>
      <c r="H370" s="1791"/>
      <c r="I370" s="1793"/>
      <c r="J370" s="332"/>
      <c r="K370" s="332"/>
      <c r="L370" s="332"/>
    </row>
    <row r="371" spans="2:12" x14ac:dyDescent="0.25">
      <c r="B371" s="1791"/>
      <c r="C371" s="1791"/>
      <c r="D371" s="1791"/>
      <c r="E371" s="1791"/>
      <c r="F371" s="1791"/>
      <c r="G371" s="1791"/>
      <c r="H371" s="1791"/>
      <c r="I371" s="1793"/>
      <c r="J371" s="332"/>
      <c r="K371" s="332"/>
      <c r="L371" s="332"/>
    </row>
    <row r="372" spans="2:12" x14ac:dyDescent="0.25">
      <c r="B372" s="1791"/>
      <c r="C372" s="1791"/>
      <c r="D372" s="1791"/>
      <c r="E372" s="1791"/>
      <c r="F372" s="1791"/>
      <c r="G372" s="1791"/>
      <c r="H372" s="1791"/>
      <c r="I372" s="1793"/>
      <c r="J372" s="332"/>
      <c r="K372" s="332"/>
      <c r="L372" s="332"/>
    </row>
    <row r="373" spans="2:12" x14ac:dyDescent="0.25">
      <c r="B373" s="1791"/>
      <c r="C373" s="1791"/>
      <c r="D373" s="1791"/>
      <c r="E373" s="1791"/>
      <c r="F373" s="1791"/>
      <c r="G373" s="1791"/>
      <c r="H373" s="1791"/>
      <c r="I373" s="1793"/>
      <c r="J373" s="332"/>
      <c r="K373" s="332"/>
      <c r="L373" s="332"/>
    </row>
    <row r="374" spans="2:12" x14ac:dyDescent="0.25">
      <c r="B374" s="1791"/>
      <c r="C374" s="1791"/>
      <c r="D374" s="1791"/>
      <c r="E374" s="1791"/>
      <c r="F374" s="1791"/>
      <c r="G374" s="1791"/>
      <c r="H374" s="1791"/>
      <c r="I374" s="1793"/>
      <c r="J374" s="332"/>
      <c r="K374" s="332"/>
      <c r="L374" s="332"/>
    </row>
    <row r="375" spans="2:12" x14ac:dyDescent="0.25">
      <c r="B375" s="1791"/>
      <c r="C375" s="1791"/>
      <c r="D375" s="1791"/>
      <c r="E375" s="1791"/>
      <c r="F375" s="1791"/>
      <c r="G375" s="1791"/>
      <c r="H375" s="1791"/>
      <c r="I375" s="1793"/>
      <c r="J375" s="332"/>
      <c r="K375" s="332"/>
      <c r="L375" s="332"/>
    </row>
    <row r="376" spans="2:12" x14ac:dyDescent="0.25">
      <c r="B376" s="1791"/>
      <c r="C376" s="1791"/>
      <c r="D376" s="1791"/>
      <c r="E376" s="1791"/>
      <c r="F376" s="1791"/>
      <c r="G376" s="1791"/>
      <c r="H376" s="1791"/>
      <c r="I376" s="1793"/>
      <c r="J376" s="332"/>
      <c r="K376" s="332"/>
      <c r="L376" s="332"/>
    </row>
  </sheetData>
  <pageMargins left="0.7" right="0.7" top="0.75" bottom="0.75" header="0.3" footer="0.3"/>
  <pageSetup paperSize="9" scale="61" fitToWidth="0" fitToHeight="0" orientation="portrait" r:id="rId1"/>
  <rowBreaks count="4" manualBreakCount="4">
    <brk id="75" max="11" man="1"/>
    <brk id="148" max="11" man="1"/>
    <brk id="220" max="11" man="1"/>
    <brk id="293" max="16383" man="1"/>
  </rowBreaks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B4FFC-33F8-4412-AAC8-95DFD0B514EF}">
  <sheetPr codeName="Sheet33"/>
  <dimension ref="A1:K83"/>
  <sheetViews>
    <sheetView view="pageBreakPreview" topLeftCell="A77" zoomScale="85" zoomScaleNormal="100" zoomScaleSheetLayoutView="85" workbookViewId="0">
      <selection activeCell="A42" sqref="A42:F44"/>
    </sheetView>
  </sheetViews>
  <sheetFormatPr defaultColWidth="9.140625" defaultRowHeight="14.25" x14ac:dyDescent="0.2"/>
  <cols>
    <col min="1" max="1" width="31.42578125" style="1411" customWidth="1"/>
    <col min="2" max="3" width="9.7109375" style="1411" customWidth="1"/>
    <col min="4" max="4" width="11.28515625" style="1411" customWidth="1"/>
    <col min="5" max="5" width="9.7109375" style="1411" customWidth="1"/>
    <col min="6" max="6" width="11.5703125" style="1411" customWidth="1"/>
    <col min="7" max="8" width="9.7109375" style="1411" customWidth="1"/>
    <col min="9" max="9" width="13.140625" style="1411" customWidth="1"/>
    <col min="10" max="10" width="12.7109375" style="1423" customWidth="1"/>
    <col min="11" max="11" width="9.85546875" style="1723" bestFit="1" customWidth="1"/>
    <col min="12" max="16384" width="9.140625" style="1722"/>
  </cols>
  <sheetData>
    <row r="1" spans="1:11" ht="12.75" customHeight="1" x14ac:dyDescent="0.2">
      <c r="A1" s="1023" t="s">
        <v>1439</v>
      </c>
      <c r="B1" s="1023"/>
      <c r="C1" s="1023"/>
      <c r="E1" s="1425"/>
      <c r="F1" s="1721"/>
      <c r="G1" s="1720"/>
      <c r="H1" s="1427"/>
      <c r="I1" s="1423"/>
      <c r="J1" s="1731"/>
      <c r="K1" s="1587"/>
    </row>
    <row r="2" spans="1:11" ht="26.25" customHeight="1" x14ac:dyDescent="0.2">
      <c r="A2" s="190" t="s">
        <v>361</v>
      </c>
      <c r="B2" s="189" t="s">
        <v>424</v>
      </c>
      <c r="C2" s="189" t="s">
        <v>423</v>
      </c>
      <c r="D2" s="2668" t="s">
        <v>760</v>
      </c>
      <c r="E2" s="189" t="s">
        <v>422</v>
      </c>
      <c r="F2" s="189" t="s">
        <v>421</v>
      </c>
      <c r="G2" s="189" t="s">
        <v>420</v>
      </c>
      <c r="H2" s="2666" t="s">
        <v>900</v>
      </c>
      <c r="I2" s="2668" t="s">
        <v>899</v>
      </c>
      <c r="J2" s="2670" t="s">
        <v>759</v>
      </c>
    </row>
    <row r="3" spans="1:11" ht="12.75" customHeight="1" thickBot="1" x14ac:dyDescent="0.25">
      <c r="A3" s="1728" t="s">
        <v>173</v>
      </c>
      <c r="B3" s="188" t="s">
        <v>419</v>
      </c>
      <c r="C3" s="188" t="s">
        <v>418</v>
      </c>
      <c r="D3" s="2671"/>
      <c r="E3" s="1727" t="s">
        <v>792</v>
      </c>
      <c r="F3" s="188" t="s">
        <v>417</v>
      </c>
      <c r="G3" s="188" t="s">
        <v>791</v>
      </c>
      <c r="H3" s="2667"/>
      <c r="I3" s="2669"/>
      <c r="J3" s="2671"/>
    </row>
    <row r="4" spans="1:11" ht="12.75" customHeight="1" x14ac:dyDescent="0.2">
      <c r="A4" s="1711" t="s">
        <v>1432</v>
      </c>
      <c r="B4" s="520">
        <v>59.207682580000004</v>
      </c>
      <c r="C4" s="520">
        <v>180.97426679147921</v>
      </c>
      <c r="D4" s="520">
        <v>124.31192965000001</v>
      </c>
      <c r="E4" s="520">
        <v>93.931002732943043</v>
      </c>
      <c r="F4" s="520">
        <v>147.95632035</v>
      </c>
      <c r="G4" s="520">
        <v>119.02021050318399</v>
      </c>
      <c r="H4" s="520">
        <v>114.36744554999999</v>
      </c>
      <c r="I4" s="520">
        <v>33.588874800000013</v>
      </c>
      <c r="J4" s="520">
        <v>13086.431265549998</v>
      </c>
      <c r="K4" s="1726"/>
    </row>
    <row r="5" spans="1:11" ht="12.75" customHeight="1" x14ac:dyDescent="0.2">
      <c r="A5" s="1711" t="s">
        <v>1431</v>
      </c>
      <c r="B5" s="520">
        <v>8.82236245</v>
      </c>
      <c r="C5" s="520">
        <v>351.10779622871536</v>
      </c>
      <c r="D5" s="520">
        <v>72.555767230000001</v>
      </c>
      <c r="E5" s="520">
        <v>693.69010039792647</v>
      </c>
      <c r="F5" s="520">
        <v>40.85044963</v>
      </c>
      <c r="G5" s="520">
        <v>56.302139980830304</v>
      </c>
      <c r="H5" s="520">
        <v>33.42651042</v>
      </c>
      <c r="I5" s="520">
        <v>7.4239392100000003</v>
      </c>
      <c r="J5" s="520">
        <v>1005.0887556199999</v>
      </c>
      <c r="K5" s="1726"/>
    </row>
    <row r="6" spans="1:11" ht="12.75" customHeight="1" x14ac:dyDescent="0.2">
      <c r="A6" s="1711" t="s">
        <v>1430</v>
      </c>
      <c r="B6" s="520">
        <v>5.2640495099999995</v>
      </c>
      <c r="C6" s="520">
        <v>301.44330963144978</v>
      </c>
      <c r="D6" s="520">
        <v>214.67647182000002</v>
      </c>
      <c r="E6" s="520">
        <v>2522.6664289683899</v>
      </c>
      <c r="F6" s="520">
        <v>152.47762163000002</v>
      </c>
      <c r="G6" s="520">
        <v>71.026703735772259</v>
      </c>
      <c r="H6" s="520">
        <v>131.30625089</v>
      </c>
      <c r="I6" s="520">
        <v>21.171370740000015</v>
      </c>
      <c r="J6" s="520">
        <v>698.51270096999997</v>
      </c>
      <c r="K6" s="1726"/>
    </row>
    <row r="7" spans="1:11" ht="12.75" customHeight="1" x14ac:dyDescent="0.2">
      <c r="A7" s="1713" t="s">
        <v>1429</v>
      </c>
      <c r="B7" s="520">
        <v>0.33446150000000002</v>
      </c>
      <c r="C7" s="520">
        <v>11.343694971655212</v>
      </c>
      <c r="D7" s="520">
        <v>1.80307514</v>
      </c>
      <c r="E7" s="520">
        <v>15.268060153457442</v>
      </c>
      <c r="F7" s="520">
        <v>1.5716968600000001</v>
      </c>
      <c r="G7" s="520">
        <v>87.167574169981634</v>
      </c>
      <c r="H7" s="520">
        <v>0.47310698000000001</v>
      </c>
      <c r="I7" s="520">
        <v>1.09858988</v>
      </c>
      <c r="J7" s="520">
        <v>1179.3740957800001</v>
      </c>
      <c r="K7" s="1726"/>
    </row>
    <row r="8" spans="1:11" ht="12.75" customHeight="1" x14ac:dyDescent="0.2">
      <c r="A8" s="1713" t="s">
        <v>1428</v>
      </c>
      <c r="B8" s="520">
        <v>-0.40563376000000062</v>
      </c>
      <c r="C8" s="520">
        <v>-7.5688432484961341</v>
      </c>
      <c r="D8" s="520">
        <v>39.666162729999996</v>
      </c>
      <c r="E8" s="520">
        <v>182.58440861200771</v>
      </c>
      <c r="F8" s="520">
        <v>28.78077553</v>
      </c>
      <c r="G8" s="520">
        <v>72.557498757581499</v>
      </c>
      <c r="H8" s="520">
        <v>22.348276759999976</v>
      </c>
      <c r="I8" s="520">
        <v>6.4324987700000236</v>
      </c>
      <c r="J8" s="520">
        <v>2143.7027914699997</v>
      </c>
      <c r="K8" s="1726"/>
    </row>
    <row r="9" spans="1:11" ht="12.75" customHeight="1" x14ac:dyDescent="0.2">
      <c r="A9" s="1423" t="s">
        <v>1427</v>
      </c>
      <c r="B9" s="520">
        <v>66.933847060000005</v>
      </c>
      <c r="C9" s="520">
        <v>1411.4189640826216</v>
      </c>
      <c r="D9" s="520">
        <v>665.91710470999999</v>
      </c>
      <c r="E9" s="520">
        <v>3094.0554036655553</v>
      </c>
      <c r="F9" s="520">
        <v>255.32330898000001</v>
      </c>
      <c r="G9" s="520">
        <v>38.341605460215753</v>
      </c>
      <c r="H9" s="520">
        <v>251.23971504000002</v>
      </c>
      <c r="I9" s="520">
        <v>4.0835939399999859</v>
      </c>
      <c r="J9" s="520">
        <v>1896.9235574499999</v>
      </c>
      <c r="K9" s="1726"/>
    </row>
    <row r="10" spans="1:11" ht="12.75" customHeight="1" x14ac:dyDescent="0.2">
      <c r="A10" s="1423" t="s">
        <v>1426</v>
      </c>
      <c r="B10" s="520">
        <v>2.13539111</v>
      </c>
      <c r="C10" s="520">
        <v>34.111780095301214</v>
      </c>
      <c r="D10" s="520">
        <v>63.809912660000002</v>
      </c>
      <c r="E10" s="520">
        <v>250.71662808499443</v>
      </c>
      <c r="F10" s="520">
        <v>41.108358720000005</v>
      </c>
      <c r="G10" s="520">
        <v>64.423154657864416</v>
      </c>
      <c r="H10" s="520">
        <v>32.364758729999998</v>
      </c>
      <c r="I10" s="520">
        <v>8.743599990000007</v>
      </c>
      <c r="J10" s="520">
        <v>2503.9925844200002</v>
      </c>
      <c r="K10" s="1726"/>
    </row>
    <row r="11" spans="1:11" ht="12.75" customHeight="1" x14ac:dyDescent="0.2">
      <c r="A11" s="1711" t="s">
        <v>1425</v>
      </c>
      <c r="B11" s="520">
        <v>10.925259580000002</v>
      </c>
      <c r="C11" s="520">
        <v>158.71823893810372</v>
      </c>
      <c r="D11" s="520">
        <v>60.951417029999988</v>
      </c>
      <c r="E11" s="520">
        <v>217.79391805050508</v>
      </c>
      <c r="F11" s="520">
        <v>45.209967000000034</v>
      </c>
      <c r="G11" s="520">
        <v>74.173775119531527</v>
      </c>
      <c r="H11" s="520">
        <v>36.565827830000003</v>
      </c>
      <c r="I11" s="520">
        <v>8.6441391700000167</v>
      </c>
      <c r="J11" s="520">
        <v>2753.3721777899991</v>
      </c>
      <c r="K11" s="1726"/>
    </row>
    <row r="12" spans="1:11" ht="12.75" customHeight="1" x14ac:dyDescent="0.2">
      <c r="A12" s="1711" t="s">
        <v>1424</v>
      </c>
      <c r="B12" s="520">
        <v>11.85773097</v>
      </c>
      <c r="C12" s="520">
        <v>336.06800341916545</v>
      </c>
      <c r="D12" s="520">
        <v>18.762061920000001</v>
      </c>
      <c r="E12" s="520">
        <v>130.98893667782053</v>
      </c>
      <c r="F12" s="520">
        <v>20.990437539999999</v>
      </c>
      <c r="G12" s="520">
        <v>111.87702945178214</v>
      </c>
      <c r="H12" s="520">
        <v>10.380352590000001</v>
      </c>
      <c r="I12" s="520">
        <v>10.610084949999997</v>
      </c>
      <c r="J12" s="520">
        <v>1411.34899477</v>
      </c>
      <c r="K12" s="1726"/>
    </row>
    <row r="13" spans="1:11" ht="12.75" customHeight="1" x14ac:dyDescent="0.2">
      <c r="A13" s="1711" t="s">
        <v>1423</v>
      </c>
      <c r="B13" s="520">
        <v>11.73822079</v>
      </c>
      <c r="C13" s="520">
        <v>156.57690593937889</v>
      </c>
      <c r="D13" s="520">
        <v>108.73834861</v>
      </c>
      <c r="E13" s="520">
        <v>351.66337491061938</v>
      </c>
      <c r="F13" s="520">
        <v>93.404060200000004</v>
      </c>
      <c r="G13" s="520">
        <v>85.897994032447727</v>
      </c>
      <c r="H13" s="520">
        <v>66.445657319999995</v>
      </c>
      <c r="I13" s="520">
        <v>26.958402880000008</v>
      </c>
      <c r="J13" s="520">
        <v>2998.71062583</v>
      </c>
      <c r="K13" s="1726"/>
    </row>
    <row r="14" spans="1:11" ht="12.75" customHeight="1" x14ac:dyDescent="0.2">
      <c r="A14" s="1711" t="s">
        <v>1422</v>
      </c>
      <c r="B14" s="520">
        <v>7.9142156100000101</v>
      </c>
      <c r="C14" s="520">
        <v>97.135883033795565</v>
      </c>
      <c r="D14" s="520">
        <v>67.068549019999992</v>
      </c>
      <c r="E14" s="520">
        <v>203.25576016162657</v>
      </c>
      <c r="F14" s="520">
        <v>40.68345898000004</v>
      </c>
      <c r="G14" s="520">
        <v>60.659518618582517</v>
      </c>
      <c r="H14" s="520">
        <v>28.122506729999969</v>
      </c>
      <c r="I14" s="520">
        <v>12.560952250000057</v>
      </c>
      <c r="J14" s="520">
        <v>3259.0286361000053</v>
      </c>
      <c r="K14" s="1726"/>
    </row>
    <row r="15" spans="1:11" ht="12.75" customHeight="1" x14ac:dyDescent="0.2">
      <c r="A15" s="1712" t="s">
        <v>1421</v>
      </c>
      <c r="B15" s="520">
        <v>2.3049420100000004</v>
      </c>
      <c r="C15" s="520">
        <v>46.826593443794266</v>
      </c>
      <c r="D15" s="520">
        <v>119.12515515000001</v>
      </c>
      <c r="E15" s="520">
        <v>581.96283525577917</v>
      </c>
      <c r="F15" s="520">
        <v>78.037587479999999</v>
      </c>
      <c r="G15" s="520">
        <v>65.508907318304537</v>
      </c>
      <c r="H15" s="520">
        <v>64.411651509999999</v>
      </c>
      <c r="I15" s="520">
        <v>13.62593597</v>
      </c>
      <c r="J15" s="520">
        <v>1968.9170964500001</v>
      </c>
      <c r="K15" s="1726"/>
    </row>
    <row r="16" spans="1:11" ht="12.75" customHeight="1" x14ac:dyDescent="0.2">
      <c r="A16" s="1711" t="s">
        <v>1420</v>
      </c>
      <c r="B16" s="520">
        <v>8.37560693</v>
      </c>
      <c r="C16" s="520">
        <v>115.56525818000689</v>
      </c>
      <c r="D16" s="520">
        <v>109.95717276000001</v>
      </c>
      <c r="E16" s="520">
        <v>368.64237515020841</v>
      </c>
      <c r="F16" s="520">
        <v>83.754853369999992</v>
      </c>
      <c r="G16" s="520">
        <v>76.170431876062352</v>
      </c>
      <c r="H16" s="520">
        <v>70.398853930000001</v>
      </c>
      <c r="I16" s="520">
        <v>13.355999439999991</v>
      </c>
      <c r="J16" s="520">
        <v>2899.0051376700003</v>
      </c>
      <c r="K16" s="1726"/>
    </row>
    <row r="17" spans="1:11" ht="12.75" customHeight="1" x14ac:dyDescent="0.2">
      <c r="A17" s="1711" t="s">
        <v>1419</v>
      </c>
      <c r="B17" s="520">
        <v>24.261870760000001</v>
      </c>
      <c r="C17" s="520">
        <v>99.647558180644623</v>
      </c>
      <c r="D17" s="520">
        <v>291.86333160999999</v>
      </c>
      <c r="E17" s="520">
        <v>295.07480292510127</v>
      </c>
      <c r="F17" s="520">
        <v>152.09129339999998</v>
      </c>
      <c r="G17" s="520">
        <v>52.110449284951891</v>
      </c>
      <c r="H17" s="520">
        <v>120.59379812</v>
      </c>
      <c r="I17" s="520">
        <v>31.497495279999981</v>
      </c>
      <c r="J17" s="520">
        <v>9739.0728696099995</v>
      </c>
      <c r="K17" s="1726"/>
    </row>
    <row r="18" spans="1:11" ht="12.75" customHeight="1" x14ac:dyDescent="0.2">
      <c r="A18" s="1711" t="s">
        <v>1418</v>
      </c>
      <c r="B18" s="520">
        <v>11.036017379999999</v>
      </c>
      <c r="C18" s="520">
        <v>75.96145885920312</v>
      </c>
      <c r="D18" s="520">
        <v>116.04857921</v>
      </c>
      <c r="E18" s="520">
        <v>196.53954926167418</v>
      </c>
      <c r="F18" s="520">
        <v>93.214436879999994</v>
      </c>
      <c r="G18" s="520">
        <v>80.323634735174451</v>
      </c>
      <c r="H18" s="520">
        <v>71.351070449999995</v>
      </c>
      <c r="I18" s="520">
        <v>21.863366429999999</v>
      </c>
      <c r="J18" s="520">
        <v>5811.3772672300001</v>
      </c>
      <c r="K18" s="1726"/>
    </row>
    <row r="19" spans="1:11" ht="12.75" customHeight="1" x14ac:dyDescent="0.2">
      <c r="A19" s="1711" t="s">
        <v>1417</v>
      </c>
      <c r="B19" s="520">
        <v>7.5921711500000004</v>
      </c>
      <c r="C19" s="520">
        <v>58.843811899216369</v>
      </c>
      <c r="D19" s="520">
        <v>78.907370580000006</v>
      </c>
      <c r="E19" s="520">
        <v>150.89877235977301</v>
      </c>
      <c r="F19" s="520">
        <v>68.262320609999989</v>
      </c>
      <c r="G19" s="520">
        <v>86.509435187416912</v>
      </c>
      <c r="H19" s="520">
        <v>33.195294320000002</v>
      </c>
      <c r="I19" s="520">
        <v>35.067026289999987</v>
      </c>
      <c r="J19" s="520">
        <v>5160.8968929500006</v>
      </c>
      <c r="K19" s="1726"/>
    </row>
    <row r="20" spans="1:11" ht="12.75" customHeight="1" x14ac:dyDescent="0.2">
      <c r="A20" s="1712" t="s">
        <v>1416</v>
      </c>
      <c r="B20" s="520">
        <v>62.559232250000001</v>
      </c>
      <c r="C20" s="520">
        <v>315.70396838470384</v>
      </c>
      <c r="D20" s="520">
        <v>726.6851064</v>
      </c>
      <c r="E20" s="520">
        <v>885.63583708678925</v>
      </c>
      <c r="F20" s="520">
        <v>278.92041072000001</v>
      </c>
      <c r="G20" s="520">
        <v>38.382568772019077</v>
      </c>
      <c r="H20" s="520">
        <v>233.38248514999998</v>
      </c>
      <c r="I20" s="520">
        <v>45.537925570000027</v>
      </c>
      <c r="J20" s="520">
        <v>7926.3156012999998</v>
      </c>
      <c r="K20" s="1726"/>
    </row>
    <row r="21" spans="1:11" ht="12.75" customHeight="1" x14ac:dyDescent="0.2">
      <c r="A21" s="1711" t="s">
        <v>1415</v>
      </c>
      <c r="B21" s="520">
        <v>-1.2580309099999996</v>
      </c>
      <c r="C21" s="520">
        <v>-9.3566433756562315</v>
      </c>
      <c r="D21" s="520">
        <v>40.54862061</v>
      </c>
      <c r="E21" s="520">
        <v>75.627091605135533</v>
      </c>
      <c r="F21" s="520">
        <v>-16.47635893</v>
      </c>
      <c r="G21" s="520">
        <v>-40.63358674631867</v>
      </c>
      <c r="H21" s="520">
        <v>-1.22308854</v>
      </c>
      <c r="I21" s="520">
        <v>-15.253270390000001</v>
      </c>
      <c r="J21" s="520">
        <v>5378.1291409399992</v>
      </c>
      <c r="K21" s="1726"/>
    </row>
    <row r="22" spans="1:11" ht="12.75" customHeight="1" x14ac:dyDescent="0.2">
      <c r="A22" s="1711" t="s">
        <v>1438</v>
      </c>
      <c r="B22" s="520">
        <v>6.2876928999999997</v>
      </c>
      <c r="C22" s="520">
        <v>7.4956721341069326</v>
      </c>
      <c r="D22" s="520">
        <v>240.51602759000002</v>
      </c>
      <c r="E22" s="520">
        <v>71.423199521659015</v>
      </c>
      <c r="F22" s="520">
        <v>121.05216211999999</v>
      </c>
      <c r="G22" s="520">
        <v>50.330185199280663</v>
      </c>
      <c r="H22" s="520">
        <v>93.166224740000004</v>
      </c>
      <c r="I22" s="520">
        <v>27.885937379999987</v>
      </c>
      <c r="J22" s="520">
        <v>33553.724269179998</v>
      </c>
      <c r="K22" s="1726"/>
    </row>
    <row r="23" spans="1:11" ht="12.75" customHeight="1" x14ac:dyDescent="0.2">
      <c r="A23" s="1711"/>
      <c r="B23" s="520"/>
      <c r="C23" s="520"/>
      <c r="D23" s="520"/>
      <c r="E23" s="520"/>
      <c r="F23" s="520"/>
      <c r="G23" s="520"/>
      <c r="H23" s="520"/>
      <c r="I23" s="520"/>
      <c r="J23" s="520"/>
      <c r="K23" s="1726"/>
    </row>
    <row r="24" spans="1:11" ht="12.75" customHeight="1" x14ac:dyDescent="0.2">
      <c r="A24" s="1711" t="s">
        <v>3</v>
      </c>
      <c r="B24" s="520">
        <v>-16.610310860000002</v>
      </c>
      <c r="C24" s="520">
        <v>-958.60920567012124</v>
      </c>
      <c r="D24" s="520">
        <v>81.897943359999999</v>
      </c>
      <c r="E24" s="520">
        <v>1139.4492689341917</v>
      </c>
      <c r="F24" s="520">
        <v>25.649827359999996</v>
      </c>
      <c r="G24" s="520">
        <v>31.319257001669349</v>
      </c>
      <c r="H24" s="520">
        <v>-7.4239087699999997</v>
      </c>
      <c r="I24" s="520">
        <v>33.07373613</v>
      </c>
      <c r="J24" s="520">
        <v>693.10041095999986</v>
      </c>
      <c r="K24" s="1726"/>
    </row>
    <row r="25" spans="1:11" ht="12.75" customHeight="1" thickBot="1" x14ac:dyDescent="0.3">
      <c r="A25" s="526"/>
      <c r="B25" s="520"/>
      <c r="C25" s="520"/>
      <c r="D25" s="520"/>
      <c r="E25" s="520"/>
      <c r="F25" s="520"/>
      <c r="G25" s="1730"/>
      <c r="H25" s="1730"/>
      <c r="I25" s="1730"/>
      <c r="J25" s="1730"/>
      <c r="K25" s="1726"/>
    </row>
    <row r="26" spans="1:11" ht="12.75" customHeight="1" thickBot="1" x14ac:dyDescent="0.25">
      <c r="A26" s="187" t="s">
        <v>388</v>
      </c>
      <c r="B26" s="1021">
        <v>289.27677901000004</v>
      </c>
      <c r="C26" s="1021">
        <v>109.0920686646903</v>
      </c>
      <c r="D26" s="1021">
        <v>3243.8101077900001</v>
      </c>
      <c r="E26" s="1021">
        <v>300.85452435155776</v>
      </c>
      <c r="F26" s="1021">
        <v>1752.8629884299999</v>
      </c>
      <c r="G26" s="1021">
        <v>54.037164019573915</v>
      </c>
      <c r="H26" s="1021">
        <v>1404.89278975</v>
      </c>
      <c r="I26" s="1021">
        <v>347.97019867999984</v>
      </c>
      <c r="J26" s="1021">
        <v>106067.02487204001</v>
      </c>
      <c r="K26" s="1726"/>
    </row>
    <row r="27" spans="1:11" ht="12.75" customHeight="1" x14ac:dyDescent="0.2">
      <c r="A27" s="1420" t="s">
        <v>716</v>
      </c>
      <c r="B27" s="181">
        <v>-51.708253019999994</v>
      </c>
      <c r="C27" s="181">
        <v>-19.50299291186435</v>
      </c>
      <c r="D27" s="181">
        <v>652.46848301</v>
      </c>
      <c r="E27" s="181">
        <v>61.50051021300785</v>
      </c>
      <c r="F27" s="181">
        <v>39.621920550000006</v>
      </c>
      <c r="G27" s="181">
        <v>6.072618307510302</v>
      </c>
      <c r="H27" s="181">
        <v>11.65179614</v>
      </c>
      <c r="I27" s="181">
        <v>27.970124410000004</v>
      </c>
      <c r="J27" s="181">
        <v>106051.93419014999</v>
      </c>
      <c r="K27" s="1726"/>
    </row>
    <row r="28" spans="1:11" ht="12.75" customHeight="1" x14ac:dyDescent="0.2">
      <c r="A28" s="1420" t="s">
        <v>715</v>
      </c>
      <c r="B28" s="181">
        <v>25.161280469999998</v>
      </c>
      <c r="C28" s="181">
        <v>55.998719178570838</v>
      </c>
      <c r="D28" s="181">
        <v>437.85047958000001</v>
      </c>
      <c r="E28" s="181">
        <v>239.80750834639625</v>
      </c>
      <c r="F28" s="181">
        <v>285.65985489000002</v>
      </c>
      <c r="G28" s="181">
        <v>65.241416468017562</v>
      </c>
      <c r="H28" s="181">
        <v>209.61077734</v>
      </c>
      <c r="I28" s="181">
        <v>76.049077550000021</v>
      </c>
      <c r="J28" s="181">
        <v>17972.754262300001</v>
      </c>
      <c r="K28" s="1726"/>
    </row>
    <row r="29" spans="1:11" ht="12.75" customHeight="1" thickBot="1" x14ac:dyDescent="0.25">
      <c r="A29" s="1418" t="s">
        <v>714</v>
      </c>
      <c r="B29" s="180">
        <v>65.457552000000007</v>
      </c>
      <c r="C29" s="180">
        <v>341.35347929202612</v>
      </c>
      <c r="D29" s="180">
        <v>343.2051354699999</v>
      </c>
      <c r="E29" s="180">
        <v>431.93387129179501</v>
      </c>
      <c r="F29" s="180">
        <v>275.42546670999991</v>
      </c>
      <c r="G29" s="180">
        <v>80.250974780088995</v>
      </c>
      <c r="H29" s="180">
        <v>136.87946188999999</v>
      </c>
      <c r="I29" s="180">
        <v>138.54600481999992</v>
      </c>
      <c r="J29" s="180">
        <v>7670.3541602400255</v>
      </c>
      <c r="K29" s="1726"/>
    </row>
    <row r="30" spans="1:11" ht="12.75" customHeight="1" thickBot="1" x14ac:dyDescent="0.25">
      <c r="A30" s="812" t="s">
        <v>387</v>
      </c>
      <c r="B30" s="1020">
        <v>38.91057945</v>
      </c>
      <c r="C30" s="1020">
        <v>11.818388506675836</v>
      </c>
      <c r="D30" s="1020">
        <v>1433.5240980599999</v>
      </c>
      <c r="E30" s="1020">
        <v>108.35753224369775</v>
      </c>
      <c r="F30" s="1020">
        <v>600.70724214999996</v>
      </c>
      <c r="G30" s="1020">
        <v>41.904230487854512</v>
      </c>
      <c r="H30" s="1020">
        <v>358.14203536999997</v>
      </c>
      <c r="I30" s="1020">
        <v>242.56520677999998</v>
      </c>
      <c r="J30" s="1020">
        <v>131695.04261269001</v>
      </c>
      <c r="K30" s="1726"/>
    </row>
    <row r="31" spans="1:11" ht="12.75" customHeight="1" thickBot="1" x14ac:dyDescent="0.25">
      <c r="A31" s="187" t="s">
        <v>380</v>
      </c>
      <c r="B31" s="1021">
        <v>2.4761269800000001</v>
      </c>
      <c r="C31" s="1021">
        <v>29.898758293833605</v>
      </c>
      <c r="D31" s="1021">
        <v>0</v>
      </c>
      <c r="E31" s="1021">
        <v>0</v>
      </c>
      <c r="F31" s="1021">
        <v>3.88267242</v>
      </c>
      <c r="G31" s="1021">
        <v>0</v>
      </c>
      <c r="H31" s="1021">
        <v>1.0705E-4</v>
      </c>
      <c r="I31" s="1021">
        <v>3.88256537</v>
      </c>
      <c r="J31" s="1021">
        <v>3312.6820260100003</v>
      </c>
      <c r="K31" s="1726"/>
    </row>
    <row r="32" spans="1:11" ht="12.75" customHeight="1" thickBot="1" x14ac:dyDescent="0.25">
      <c r="A32" s="187" t="s">
        <v>827</v>
      </c>
      <c r="B32" s="1021">
        <v>0</v>
      </c>
      <c r="C32" s="1021">
        <v>0</v>
      </c>
      <c r="D32" s="1021">
        <v>0</v>
      </c>
      <c r="E32" s="1021">
        <v>0</v>
      </c>
      <c r="F32" s="1021">
        <v>0</v>
      </c>
      <c r="G32" s="1021">
        <v>0</v>
      </c>
      <c r="H32" s="1021">
        <v>0</v>
      </c>
      <c r="I32" s="1021">
        <v>0</v>
      </c>
      <c r="J32" s="1021">
        <v>0</v>
      </c>
      <c r="K32" s="1726"/>
    </row>
    <row r="33" spans="1:11" ht="12.75" customHeight="1" thickBot="1" x14ac:dyDescent="0.25">
      <c r="A33" s="812" t="s">
        <v>386</v>
      </c>
      <c r="B33" s="1020">
        <v>330.66348544000004</v>
      </c>
      <c r="C33" s="1020" t="s">
        <v>1604</v>
      </c>
      <c r="D33" s="1020">
        <v>4677.3342058500002</v>
      </c>
      <c r="E33" s="1020">
        <v>192.14114482275241</v>
      </c>
      <c r="F33" s="1020">
        <v>2357.4529029999994</v>
      </c>
      <c r="G33" s="1020">
        <v>50.401634761345548</v>
      </c>
      <c r="H33" s="1020">
        <v>1763.03493217</v>
      </c>
      <c r="I33" s="1020">
        <v>594.41797082999938</v>
      </c>
      <c r="J33" s="1020">
        <v>241074.74951074005</v>
      </c>
      <c r="K33" s="1726"/>
    </row>
    <row r="34" spans="1:11" ht="12.75" customHeight="1" thickBot="1" x14ac:dyDescent="0.25">
      <c r="A34" s="187" t="s">
        <v>385</v>
      </c>
      <c r="B34" s="1021">
        <v>330.66348544000004</v>
      </c>
      <c r="C34" s="1021" t="s">
        <v>1604</v>
      </c>
      <c r="D34" s="1021">
        <v>4677.3342058500002</v>
      </c>
      <c r="E34" s="1021">
        <v>192.14114482275241</v>
      </c>
      <c r="F34" s="1021">
        <v>2357.4529029999994</v>
      </c>
      <c r="G34" s="1021">
        <v>50.401634761345548</v>
      </c>
      <c r="H34" s="1021">
        <v>1763.03493217</v>
      </c>
      <c r="I34" s="1021">
        <v>594.41797082999938</v>
      </c>
      <c r="J34" s="1021">
        <v>241074.74951074005</v>
      </c>
      <c r="K34" s="1726"/>
    </row>
    <row r="35" spans="1:11" ht="12" customHeight="1" x14ac:dyDescent="0.2">
      <c r="A35" s="185" t="s">
        <v>414</v>
      </c>
      <c r="B35" s="193"/>
      <c r="C35" s="193"/>
      <c r="D35" s="184"/>
      <c r="E35" s="185"/>
      <c r="F35" s="185">
        <v>2199.6120000000001</v>
      </c>
      <c r="G35" s="185"/>
      <c r="H35" s="185">
        <v>1702.296</v>
      </c>
      <c r="I35" s="185">
        <v>497.322528162156</v>
      </c>
      <c r="J35" s="185"/>
    </row>
    <row r="36" spans="1:11" ht="11.25" customHeight="1" thickBot="1" x14ac:dyDescent="0.25">
      <c r="A36" s="183" t="s">
        <v>413</v>
      </c>
      <c r="B36" s="192"/>
      <c r="C36" s="192"/>
      <c r="D36" s="183"/>
      <c r="E36" s="183"/>
      <c r="F36" s="183"/>
      <c r="G36" s="183"/>
      <c r="H36" s="183"/>
      <c r="I36" s="183"/>
      <c r="J36" s="183">
        <v>256287.66800000001</v>
      </c>
    </row>
    <row r="37" spans="1:11" ht="6" customHeight="1" x14ac:dyDescent="0.2">
      <c r="A37" s="199"/>
      <c r="B37" s="1729"/>
      <c r="C37" s="1729"/>
      <c r="D37" s="199"/>
      <c r="E37" s="199"/>
      <c r="F37" s="199"/>
      <c r="G37" s="199"/>
      <c r="H37" s="199"/>
      <c r="I37" s="199"/>
      <c r="J37" s="199"/>
      <c r="K37" s="1587"/>
    </row>
    <row r="38" spans="1:11" ht="10.5" customHeight="1" x14ac:dyDescent="0.2">
      <c r="A38" s="2509" t="s">
        <v>1437</v>
      </c>
      <c r="B38" s="1423"/>
      <c r="C38" s="1423"/>
      <c r="D38" s="1423"/>
      <c r="E38" s="1423"/>
      <c r="F38" s="1423"/>
      <c r="G38" s="1423"/>
      <c r="H38" s="1423"/>
      <c r="I38" s="1423"/>
    </row>
    <row r="39" spans="1:11" ht="10.5" customHeight="1" x14ac:dyDescent="0.2">
      <c r="A39" s="2509" t="s">
        <v>1436</v>
      </c>
      <c r="B39" s="1423"/>
      <c r="C39" s="1423"/>
      <c r="D39" s="1423"/>
      <c r="E39" s="1423"/>
      <c r="F39" s="1423"/>
      <c r="G39" s="1423"/>
      <c r="H39" s="1423"/>
      <c r="I39" s="1423"/>
    </row>
    <row r="40" spans="1:11" ht="10.5" customHeight="1" x14ac:dyDescent="0.2">
      <c r="A40" s="2509" t="s">
        <v>1435</v>
      </c>
      <c r="B40" s="1423"/>
      <c r="C40" s="1423"/>
      <c r="D40" s="1423"/>
      <c r="E40" s="1423"/>
      <c r="F40" s="1423"/>
      <c r="G40" s="1423"/>
      <c r="H40" s="1423"/>
      <c r="I40" s="1423"/>
    </row>
    <row r="41" spans="1:11" ht="10.5" customHeight="1" x14ac:dyDescent="0.2">
      <c r="A41" s="2509"/>
      <c r="B41" s="1423"/>
      <c r="C41" s="1423"/>
      <c r="D41" s="1423"/>
      <c r="E41" s="1423"/>
      <c r="F41" s="1423"/>
      <c r="G41" s="1423"/>
      <c r="H41" s="1423"/>
      <c r="I41" s="1423"/>
    </row>
    <row r="42" spans="1:11" ht="10.5" customHeight="1" x14ac:dyDescent="0.2">
      <c r="A42" s="2510" t="s">
        <v>1605</v>
      </c>
      <c r="B42" s="1747"/>
      <c r="C42" s="1423"/>
      <c r="D42" s="1423"/>
      <c r="E42" s="1423"/>
      <c r="F42" s="1423"/>
      <c r="G42" s="1423"/>
      <c r="H42" s="1423"/>
      <c r="I42" s="1423"/>
    </row>
    <row r="43" spans="1:11" ht="10.5" customHeight="1" x14ac:dyDescent="0.2">
      <c r="A43" s="2510" t="s">
        <v>1602</v>
      </c>
      <c r="B43" s="196"/>
      <c r="C43" s="1423"/>
      <c r="D43" s="1423"/>
      <c r="E43" s="1423"/>
      <c r="F43" s="1423"/>
      <c r="G43" s="1423"/>
      <c r="H43" s="1423"/>
      <c r="I43" s="1423"/>
    </row>
    <row r="44" spans="1:11" ht="10.5" customHeight="1" x14ac:dyDescent="0.2">
      <c r="A44" s="2510" t="s">
        <v>1603</v>
      </c>
      <c r="B44" s="1747"/>
      <c r="C44" s="1423"/>
      <c r="D44" s="1423"/>
      <c r="E44" s="1423"/>
      <c r="F44" s="1423"/>
      <c r="G44" s="1423"/>
      <c r="H44" s="1423"/>
      <c r="I44" s="1423"/>
    </row>
    <row r="45" spans="1:11" ht="10.5" customHeight="1" x14ac:dyDescent="0.2">
      <c r="A45" s="1749"/>
      <c r="B45" s="1747"/>
      <c r="C45" s="1423"/>
      <c r="D45" s="1423"/>
      <c r="E45" s="1423"/>
      <c r="F45" s="1423"/>
      <c r="G45" s="1423"/>
      <c r="H45" s="1423"/>
      <c r="I45" s="1423"/>
    </row>
    <row r="46" spans="1:11" x14ac:dyDescent="0.2">
      <c r="A46" s="1023" t="s">
        <v>1266</v>
      </c>
      <c r="B46" s="1023"/>
      <c r="C46" s="1023"/>
      <c r="D46" s="1023"/>
      <c r="E46" s="1023"/>
      <c r="H46" s="194"/>
    </row>
    <row r="47" spans="1:11" ht="6.75" customHeight="1" x14ac:dyDescent="0.2">
      <c r="E47" s="189"/>
      <c r="F47" s="1722"/>
      <c r="G47" s="189"/>
    </row>
    <row r="48" spans="1:11" ht="19.5" customHeight="1" x14ac:dyDescent="0.2">
      <c r="A48" s="190"/>
      <c r="B48" s="189" t="s">
        <v>424</v>
      </c>
      <c r="C48" s="189" t="s">
        <v>423</v>
      </c>
      <c r="D48" s="2668" t="s">
        <v>760</v>
      </c>
      <c r="E48" s="189" t="s">
        <v>422</v>
      </c>
      <c r="F48" s="189" t="s">
        <v>421</v>
      </c>
      <c r="G48" s="189" t="s">
        <v>420</v>
      </c>
      <c r="H48" s="2666" t="s">
        <v>900</v>
      </c>
      <c r="I48" s="2668" t="s">
        <v>899</v>
      </c>
      <c r="J48" s="2670" t="s">
        <v>759</v>
      </c>
    </row>
    <row r="49" spans="1:11" ht="15" thickBot="1" x14ac:dyDescent="0.25">
      <c r="A49" s="1728" t="s">
        <v>173</v>
      </c>
      <c r="B49" s="188" t="s">
        <v>419</v>
      </c>
      <c r="C49" s="188" t="s">
        <v>418</v>
      </c>
      <c r="D49" s="2672"/>
      <c r="E49" s="1727" t="s">
        <v>792</v>
      </c>
      <c r="F49" s="188" t="s">
        <v>417</v>
      </c>
      <c r="G49" s="188" t="s">
        <v>791</v>
      </c>
      <c r="H49" s="2673"/>
      <c r="I49" s="2674"/>
      <c r="J49" s="2672"/>
    </row>
    <row r="50" spans="1:11" x14ac:dyDescent="0.2">
      <c r="A50" s="1420" t="s">
        <v>410</v>
      </c>
      <c r="B50" s="1411">
        <v>7.3435571799999995</v>
      </c>
      <c r="C50" s="1411">
        <v>160.03423828406588</v>
      </c>
      <c r="D50" s="1411">
        <v>643.73023224999997</v>
      </c>
      <c r="E50" s="1411">
        <v>3197.0208271291467</v>
      </c>
      <c r="F50" s="1411">
        <v>178.03503816</v>
      </c>
      <c r="G50" s="1411">
        <v>27.656777519633106</v>
      </c>
      <c r="H50" s="1411">
        <v>173.35060218000001</v>
      </c>
      <c r="I50" s="1411">
        <v>4.6844359799999999</v>
      </c>
      <c r="J50" s="1423">
        <v>1835.4965184299999</v>
      </c>
      <c r="K50" s="1726"/>
    </row>
    <row r="51" spans="1:11" x14ac:dyDescent="0.2">
      <c r="A51" s="1420" t="s">
        <v>409</v>
      </c>
      <c r="B51" s="1411">
        <v>1.38534874</v>
      </c>
      <c r="C51" s="1411">
        <v>82.149583856574182</v>
      </c>
      <c r="D51" s="1411">
        <v>33.442078850000001</v>
      </c>
      <c r="E51" s="1411">
        <v>481.29094395277019</v>
      </c>
      <c r="F51" s="1411">
        <v>20.291859110000001</v>
      </c>
      <c r="G51" s="1411">
        <v>60.677624740424896</v>
      </c>
      <c r="H51" s="1411">
        <v>16.966432690000001</v>
      </c>
      <c r="I51" s="1411">
        <v>3.3254264200000003</v>
      </c>
      <c r="J51" s="1423">
        <v>674.54936468999995</v>
      </c>
      <c r="K51" s="1726"/>
    </row>
    <row r="52" spans="1:11" x14ac:dyDescent="0.2">
      <c r="A52" s="1420" t="s">
        <v>408</v>
      </c>
      <c r="B52" s="1411">
        <v>0.53937345000000003</v>
      </c>
      <c r="C52" s="1411">
        <v>16.981745272131636</v>
      </c>
      <c r="D52" s="1411">
        <v>21.940645250000003</v>
      </c>
      <c r="E52" s="1411">
        <v>171.04890074360998</v>
      </c>
      <c r="F52" s="1411">
        <v>12.23360433</v>
      </c>
      <c r="G52" s="1411">
        <v>55.757723579255256</v>
      </c>
      <c r="H52" s="1411">
        <v>7.8731157899999999</v>
      </c>
      <c r="I52" s="1411">
        <v>4.3604885400000004</v>
      </c>
      <c r="J52" s="1423">
        <v>1270.4782490999999</v>
      </c>
      <c r="K52" s="1726"/>
    </row>
    <row r="53" spans="1:11" x14ac:dyDescent="0.2">
      <c r="A53" s="1420" t="s">
        <v>407</v>
      </c>
      <c r="B53" s="1411">
        <v>-12.326148810000001</v>
      </c>
      <c r="C53" s="1411">
        <v>-128.19815363315931</v>
      </c>
      <c r="D53" s="1411">
        <v>163.16828588999999</v>
      </c>
      <c r="E53" s="1411">
        <v>412.54874956702122</v>
      </c>
      <c r="F53" s="1411">
        <v>109.15973371</v>
      </c>
      <c r="G53" s="1411">
        <v>66.9000922051667</v>
      </c>
      <c r="H53" s="1411">
        <v>93.578699119999996</v>
      </c>
      <c r="I53" s="1423">
        <v>15.58103459</v>
      </c>
      <c r="J53" s="1423">
        <v>3845.9676557499997</v>
      </c>
      <c r="K53" s="1726"/>
    </row>
    <row r="54" spans="1:11" x14ac:dyDescent="0.2">
      <c r="A54" s="1420" t="s">
        <v>406</v>
      </c>
      <c r="B54" s="1411">
        <v>-14.819847320000001</v>
      </c>
      <c r="C54" s="1411">
        <v>-422.03744702747895</v>
      </c>
      <c r="D54" s="1411">
        <v>31.902031160000003</v>
      </c>
      <c r="E54" s="1411">
        <v>223.57984268668335</v>
      </c>
      <c r="F54" s="1411">
        <v>22.273986470000001</v>
      </c>
      <c r="G54" s="1411">
        <v>69.819963369379394</v>
      </c>
      <c r="H54" s="1411">
        <v>16.313430050000001</v>
      </c>
      <c r="I54" s="1411">
        <v>5.9605564199999996</v>
      </c>
      <c r="J54" s="1423">
        <v>1404.6002243999999</v>
      </c>
      <c r="K54" s="1726"/>
    </row>
    <row r="55" spans="1:11" x14ac:dyDescent="0.2">
      <c r="A55" s="1428" t="s">
        <v>405</v>
      </c>
      <c r="B55" s="1411">
        <v>12.845274439999999</v>
      </c>
      <c r="C55" s="1425">
        <v>44.087763251846191</v>
      </c>
      <c r="D55" s="1411">
        <v>326.29555722000003</v>
      </c>
      <c r="E55" s="1425">
        <v>276.32428219423656</v>
      </c>
      <c r="F55" s="1425">
        <v>154.15228305999997</v>
      </c>
      <c r="G55" s="1425">
        <v>47.243144949125075</v>
      </c>
      <c r="H55" s="1425">
        <v>125.91866061999997</v>
      </c>
      <c r="I55" s="1423">
        <v>28.233622439999998</v>
      </c>
      <c r="J55" s="1427">
        <v>11654.2763729</v>
      </c>
      <c r="K55" s="1726"/>
    </row>
    <row r="56" spans="1:11" x14ac:dyDescent="0.2">
      <c r="A56" s="1420" t="s">
        <v>404</v>
      </c>
      <c r="B56" s="1411">
        <v>6.6257571799999999</v>
      </c>
      <c r="C56" s="1411">
        <v>58.665119326051538</v>
      </c>
      <c r="D56" s="1411">
        <v>102.88292202</v>
      </c>
      <c r="E56" s="1411">
        <v>223.96749356510014</v>
      </c>
      <c r="F56" s="1411">
        <v>75.973344119999993</v>
      </c>
      <c r="G56" s="1411">
        <v>73.844465756164183</v>
      </c>
      <c r="H56" s="1411">
        <v>61.323003789999994</v>
      </c>
      <c r="I56" s="1423">
        <v>14.650340329999999</v>
      </c>
      <c r="J56" s="1423">
        <v>4517.6808680299991</v>
      </c>
      <c r="K56" s="1726"/>
    </row>
    <row r="57" spans="1:11" x14ac:dyDescent="0.2">
      <c r="A57" s="1420" t="s">
        <v>403</v>
      </c>
      <c r="B57" s="1411">
        <v>-2.8897235700000001</v>
      </c>
      <c r="C57" s="1411">
        <v>-15.620298552478316</v>
      </c>
      <c r="D57" s="1411">
        <v>563.53174715</v>
      </c>
      <c r="E57" s="1411">
        <v>742.10853974695635</v>
      </c>
      <c r="F57" s="1411">
        <v>193.73776149</v>
      </c>
      <c r="G57" s="1411">
        <v>34.379209772973304</v>
      </c>
      <c r="H57" s="1411">
        <v>155.61584464000001</v>
      </c>
      <c r="I57" s="1423">
        <v>38.121916849999991</v>
      </c>
      <c r="J57" s="1423">
        <v>7399.91892035</v>
      </c>
      <c r="K57" s="1726"/>
    </row>
    <row r="58" spans="1:11" x14ac:dyDescent="0.2">
      <c r="A58" s="1420" t="s">
        <v>402</v>
      </c>
      <c r="B58" s="1411">
        <v>-0.25988885</v>
      </c>
      <c r="C58" s="1411">
        <v>-3.8687903621323527</v>
      </c>
      <c r="D58" s="1411">
        <v>65.382393210000004</v>
      </c>
      <c r="E58" s="1411">
        <v>240.56002759322999</v>
      </c>
      <c r="F58" s="1411">
        <v>30.894704689999998</v>
      </c>
      <c r="G58" s="1411">
        <v>47.252330747163235</v>
      </c>
      <c r="H58" s="1411">
        <v>22.804509099999997</v>
      </c>
      <c r="I58" s="1423">
        <v>8.0901955899999987</v>
      </c>
      <c r="J58" s="1423">
        <v>2687.0295433299998</v>
      </c>
      <c r="K58" s="1726"/>
    </row>
    <row r="59" spans="1:11" x14ac:dyDescent="0.2">
      <c r="A59" s="1420" t="s">
        <v>401</v>
      </c>
      <c r="B59" s="1411">
        <v>0.34363026000000002</v>
      </c>
      <c r="C59" s="1411">
        <v>8.6922429777560133</v>
      </c>
      <c r="D59" s="1411">
        <v>91.364048620000005</v>
      </c>
      <c r="E59" s="1411">
        <v>561.52577042536586</v>
      </c>
      <c r="F59" s="1411">
        <v>45.748611420000003</v>
      </c>
      <c r="G59" s="1411">
        <v>50.072881085072041</v>
      </c>
      <c r="H59" s="1411">
        <v>41.579775780000006</v>
      </c>
      <c r="I59" s="1423">
        <v>4.1688356400000002</v>
      </c>
      <c r="J59" s="1423">
        <v>1581.31916413</v>
      </c>
      <c r="K59" s="1726"/>
    </row>
    <row r="60" spans="1:11" x14ac:dyDescent="0.2">
      <c r="A60" s="1420" t="s">
        <v>400</v>
      </c>
      <c r="B60" s="1411">
        <v>1.5209041999999999</v>
      </c>
      <c r="C60" s="1411">
        <v>40.052131593858164</v>
      </c>
      <c r="D60" s="1411">
        <v>26.79883195</v>
      </c>
      <c r="E60" s="1411">
        <v>174.56353815370824</v>
      </c>
      <c r="F60" s="1411">
        <v>16.266094240000001</v>
      </c>
      <c r="G60" s="1411">
        <v>60.697026909040339</v>
      </c>
      <c r="H60" s="1411">
        <v>11.055478820000001</v>
      </c>
      <c r="I60" s="1423">
        <v>5.2106154199999999</v>
      </c>
      <c r="J60" s="1423">
        <v>1518.92460099</v>
      </c>
      <c r="K60" s="1726"/>
    </row>
    <row r="61" spans="1:11" x14ac:dyDescent="0.2">
      <c r="A61" s="1420" t="s">
        <v>399</v>
      </c>
      <c r="B61" s="1411">
        <v>14.54442216</v>
      </c>
      <c r="C61" s="1411">
        <v>73.877993499164759</v>
      </c>
      <c r="D61" s="1411">
        <v>243.23928265999999</v>
      </c>
      <c r="E61" s="1411">
        <v>302.10837873366086</v>
      </c>
      <c r="F61" s="1411">
        <v>176.55813873</v>
      </c>
      <c r="G61" s="1411">
        <v>72.586194466291474</v>
      </c>
      <c r="H61" s="1411">
        <v>129.63700589999999</v>
      </c>
      <c r="I61" s="1423">
        <v>46.921132830000005</v>
      </c>
      <c r="J61" s="1423">
        <v>7874.8333413600003</v>
      </c>
      <c r="K61" s="1726"/>
    </row>
    <row r="62" spans="1:11" x14ac:dyDescent="0.2">
      <c r="A62" s="1420" t="s">
        <v>398</v>
      </c>
      <c r="B62" s="1411">
        <v>15.596270539999999</v>
      </c>
      <c r="C62" s="1411">
        <v>132.81832014884668</v>
      </c>
      <c r="D62" s="1411">
        <v>345.47929296000001</v>
      </c>
      <c r="E62" s="1411">
        <v>701.33947104271704</v>
      </c>
      <c r="F62" s="1411">
        <v>228.96855504999999</v>
      </c>
      <c r="G62" s="1411">
        <v>66.27562337766804</v>
      </c>
      <c r="H62" s="1411">
        <v>204.59776811999998</v>
      </c>
      <c r="I62" s="1423">
        <v>24.370786929999998</v>
      </c>
      <c r="J62" s="1423">
        <v>4697.0238811999998</v>
      </c>
      <c r="K62" s="1726"/>
    </row>
    <row r="63" spans="1:11" x14ac:dyDescent="0.2">
      <c r="A63" s="1420" t="s">
        <v>397</v>
      </c>
      <c r="B63" s="1411">
        <v>0.58384869000000006</v>
      </c>
      <c r="C63" s="1425">
        <v>24.490443487546568</v>
      </c>
      <c r="D63" s="1411">
        <v>5.7020214400000002</v>
      </c>
      <c r="E63" s="1425">
        <v>59.468002524236816</v>
      </c>
      <c r="F63" s="1425">
        <v>5.2442566299999998</v>
      </c>
      <c r="G63" s="1425">
        <v>91.971885500311274</v>
      </c>
      <c r="H63" s="1425">
        <v>2.8193342399999994</v>
      </c>
      <c r="I63" s="1423">
        <v>2.4249223900000003</v>
      </c>
      <c r="J63" s="1427">
        <v>953.59431166999991</v>
      </c>
      <c r="K63" s="1726"/>
    </row>
    <row r="64" spans="1:11" x14ac:dyDescent="0.2">
      <c r="A64" s="1420" t="s">
        <v>396</v>
      </c>
      <c r="B64" s="1423"/>
      <c r="E64" s="194"/>
      <c r="F64" s="1423"/>
      <c r="I64" s="1423"/>
      <c r="J64" s="1423">
        <v>0</v>
      </c>
      <c r="K64" s="1726"/>
    </row>
    <row r="65" spans="1:11" x14ac:dyDescent="0.2">
      <c r="A65" s="1420" t="s">
        <v>395</v>
      </c>
      <c r="B65" s="1411">
        <v>-7.0963729000000031</v>
      </c>
      <c r="C65" s="1411">
        <v>-22.826962840336783</v>
      </c>
      <c r="D65" s="1411">
        <v>119.19092246</v>
      </c>
      <c r="E65" s="1411">
        <v>95.027137239559067</v>
      </c>
      <c r="F65" s="1423">
        <v>107.75842477999998</v>
      </c>
      <c r="G65" s="1423">
        <v>90.408248007446446</v>
      </c>
      <c r="H65" s="1423">
        <v>80.699144639999986</v>
      </c>
      <c r="I65" s="1423">
        <v>27.059280139999998</v>
      </c>
      <c r="J65" s="1423">
        <v>12435.07154173</v>
      </c>
      <c r="K65" s="1726"/>
    </row>
    <row r="66" spans="1:11" x14ac:dyDescent="0.2">
      <c r="A66" s="1420" t="s">
        <v>394</v>
      </c>
      <c r="B66" s="1411">
        <v>9.1577449400000006</v>
      </c>
      <c r="C66" s="1411">
        <v>10.659429149349572</v>
      </c>
      <c r="D66" s="1411">
        <v>236.47187702999997</v>
      </c>
      <c r="E66" s="1411">
        <v>68.563577730908804</v>
      </c>
      <c r="F66" s="1423">
        <v>124.57013522</v>
      </c>
      <c r="G66" s="1423">
        <v>52.678625798786392</v>
      </c>
      <c r="H66" s="1423">
        <v>99.910978229999998</v>
      </c>
      <c r="I66" s="1423">
        <v>24.65915699</v>
      </c>
      <c r="J66" s="1423">
        <v>34364.860675709999</v>
      </c>
      <c r="K66" s="1726"/>
    </row>
    <row r="67" spans="1:11" x14ac:dyDescent="0.2">
      <c r="A67" s="1420" t="s">
        <v>393</v>
      </c>
      <c r="B67" s="1411">
        <v>-2.0659155300000003</v>
      </c>
      <c r="C67" s="1411">
        <v>-50.495047903922739</v>
      </c>
      <c r="D67" s="1411">
        <v>53.773850019999998</v>
      </c>
      <c r="E67" s="1411">
        <v>324.41516067526391</v>
      </c>
      <c r="F67" s="1423">
        <v>21.033577340000001</v>
      </c>
      <c r="G67" s="1423">
        <v>39.114880805776458</v>
      </c>
      <c r="H67" s="1423">
        <v>11.788834250000001</v>
      </c>
      <c r="I67" s="1423">
        <v>9.2447430900000001</v>
      </c>
      <c r="J67" s="1423">
        <v>1636.52921683</v>
      </c>
      <c r="K67" s="1726"/>
    </row>
    <row r="68" spans="1:11" x14ac:dyDescent="0.2">
      <c r="A68" s="1420" t="s">
        <v>392</v>
      </c>
      <c r="B68" s="1411">
        <v>3.065913E-2</v>
      </c>
      <c r="C68" s="1411">
        <v>51.483869566610309</v>
      </c>
      <c r="D68" s="1411">
        <v>1.3310180500000002</v>
      </c>
      <c r="E68" s="1411">
        <v>538.38084882762905</v>
      </c>
      <c r="F68" s="1423">
        <v>0.90223404000000007</v>
      </c>
      <c r="G68" s="1423">
        <v>67.785259561280924</v>
      </c>
      <c r="H68" s="1423">
        <v>0.6198119700000001</v>
      </c>
      <c r="I68" s="1423">
        <v>0.28242206999999997</v>
      </c>
      <c r="J68" s="1423">
        <v>23.82037734</v>
      </c>
      <c r="K68" s="1726"/>
    </row>
    <row r="69" spans="1:11" x14ac:dyDescent="0.2">
      <c r="A69" s="1420" t="s">
        <v>391</v>
      </c>
      <c r="B69" s="1411">
        <v>0.47476040999999997</v>
      </c>
      <c r="C69" s="1411">
        <v>22.944133838751871</v>
      </c>
      <c r="D69" s="1411">
        <v>1.1743914199999999</v>
      </c>
      <c r="E69" s="1411">
        <v>14.030459361125713</v>
      </c>
      <c r="F69" s="1423">
        <v>9.3492300799999999</v>
      </c>
      <c r="G69" s="1423">
        <v>796.09148370651428</v>
      </c>
      <c r="H69" s="1423">
        <v>8.1009615099999994</v>
      </c>
      <c r="I69" s="1423">
        <v>1.24826857</v>
      </c>
      <c r="J69" s="1423">
        <v>827.68068446000007</v>
      </c>
      <c r="K69" s="1726"/>
    </row>
    <row r="70" spans="1:11" x14ac:dyDescent="0.2">
      <c r="A70" s="1420" t="s">
        <v>390</v>
      </c>
      <c r="B70" s="1411">
        <v>-0.27204441000000001</v>
      </c>
      <c r="C70" s="1411">
        <v>-2.7943969210849438</v>
      </c>
      <c r="D70" s="1411">
        <v>3.09051593</v>
      </c>
      <c r="E70" s="1411">
        <v>7.927518422960488</v>
      </c>
      <c r="F70" s="1423">
        <v>4.3245020900000002</v>
      </c>
      <c r="G70" s="1423">
        <v>139.92816047384039</v>
      </c>
      <c r="H70" s="1423">
        <v>1.26829641</v>
      </c>
      <c r="I70" s="1423">
        <v>3.0562056800000001</v>
      </c>
      <c r="J70" s="1423">
        <v>3894.1412788900002</v>
      </c>
      <c r="K70" s="1726"/>
    </row>
    <row r="71" spans="1:11" ht="15" thickBot="1" x14ac:dyDescent="0.25">
      <c r="A71" s="1418" t="s">
        <v>389</v>
      </c>
      <c r="B71" s="1423">
        <v>1.8208244199999997</v>
      </c>
      <c r="C71" s="1422">
        <v>49.794943117349774</v>
      </c>
      <c r="D71" s="1422">
        <v>3.3025360999999998</v>
      </c>
      <c r="E71" s="1426">
        <v>22.748012716472989</v>
      </c>
      <c r="F71" s="1422">
        <v>-10.867059939999999</v>
      </c>
      <c r="G71" s="1422">
        <v>-329.05196524573944</v>
      </c>
      <c r="H71" s="1422">
        <v>-25.674248610000003</v>
      </c>
      <c r="I71" s="1422">
        <v>14.807188670000004</v>
      </c>
      <c r="J71" s="1422">
        <v>1462.6580981999998</v>
      </c>
      <c r="K71" s="1726"/>
    </row>
    <row r="72" spans="1:11" ht="15" thickBot="1" x14ac:dyDescent="0.25">
      <c r="A72" s="187" t="s">
        <v>416</v>
      </c>
      <c r="B72" s="186">
        <v>33.082434349999986</v>
      </c>
      <c r="C72" s="186">
        <v>12.418278200598367</v>
      </c>
      <c r="D72" s="186">
        <v>3083.1944816399991</v>
      </c>
      <c r="E72" s="186">
        <v>285.25101619649564</v>
      </c>
      <c r="F72" s="186">
        <v>1526.6090148200001</v>
      </c>
      <c r="G72" s="186">
        <v>49.513873481246407</v>
      </c>
      <c r="H72" s="186">
        <v>1240.1474392399998</v>
      </c>
      <c r="I72" s="186">
        <v>286.46157557999999</v>
      </c>
      <c r="J72" s="186">
        <v>106560.45488949001</v>
      </c>
      <c r="K72" s="1726"/>
    </row>
    <row r="73" spans="1:11" x14ac:dyDescent="0.2">
      <c r="A73" s="1420" t="s">
        <v>716</v>
      </c>
      <c r="B73" s="1411">
        <v>3.2934552699999999</v>
      </c>
      <c r="C73" s="1411">
        <v>1.2431196177049542</v>
      </c>
      <c r="D73" s="1411">
        <v>657.72356618999993</v>
      </c>
      <c r="E73" s="1411">
        <v>61.993135886026117</v>
      </c>
      <c r="F73" s="1411">
        <v>122.31093666000001</v>
      </c>
      <c r="G73" s="1411">
        <v>18.596100694477386</v>
      </c>
      <c r="H73" s="1411">
        <v>60.759862530000007</v>
      </c>
      <c r="I73" s="1411">
        <v>61.551074130000003</v>
      </c>
      <c r="J73" s="1423">
        <v>105973.88129327001</v>
      </c>
      <c r="K73" s="1726"/>
    </row>
    <row r="74" spans="1:11" x14ac:dyDescent="0.2">
      <c r="A74" s="1420" t="s">
        <v>715</v>
      </c>
      <c r="B74" s="1423">
        <v>4.46909081</v>
      </c>
      <c r="C74" s="1423">
        <v>9.913227284196477</v>
      </c>
      <c r="D74" s="1423">
        <v>420.67227324999999</v>
      </c>
      <c r="E74" s="1423">
        <v>229.9551394329371</v>
      </c>
      <c r="F74" s="1423">
        <v>260.82786040999997</v>
      </c>
      <c r="G74" s="1423">
        <v>62.002626984401566</v>
      </c>
      <c r="H74" s="1423">
        <v>196.02579994999996</v>
      </c>
      <c r="I74" s="1423">
        <v>64.802060460000007</v>
      </c>
      <c r="J74" s="1423">
        <v>18032.839082079998</v>
      </c>
      <c r="K74" s="1726"/>
    </row>
    <row r="75" spans="1:11" ht="15" thickBot="1" x14ac:dyDescent="0.25">
      <c r="A75" s="1418" t="s">
        <v>714</v>
      </c>
      <c r="B75" s="1422">
        <v>20.084868849999999</v>
      </c>
      <c r="C75" s="1422">
        <v>103.18512509462226</v>
      </c>
      <c r="D75" s="1422">
        <v>331.18063496000002</v>
      </c>
      <c r="E75" s="1422">
        <v>414.96584445511076</v>
      </c>
      <c r="F75" s="1422">
        <v>194.95798402</v>
      </c>
      <c r="G75" s="1422">
        <v>58.867567556764612</v>
      </c>
      <c r="H75" s="1422">
        <v>96.267023570000021</v>
      </c>
      <c r="I75" s="1422">
        <v>98.690960449999977</v>
      </c>
      <c r="J75" s="1422">
        <v>7785.9551293199993</v>
      </c>
      <c r="K75" s="1726"/>
    </row>
    <row r="76" spans="1:11" ht="15" thickBot="1" x14ac:dyDescent="0.25">
      <c r="A76" s="812" t="s">
        <v>415</v>
      </c>
      <c r="B76" s="186">
        <v>27.847414929999999</v>
      </c>
      <c r="C76" s="186">
        <v>8.4518854552014133</v>
      </c>
      <c r="D76" s="186">
        <v>1409.5764743999998</v>
      </c>
      <c r="E76" s="186">
        <v>106.48698727518396</v>
      </c>
      <c r="F76" s="186">
        <v>578.09678109000004</v>
      </c>
      <c r="G76" s="186">
        <v>41.012090623608955</v>
      </c>
      <c r="H76" s="186">
        <v>353.05268605000003</v>
      </c>
      <c r="I76" s="186">
        <v>225.04409504</v>
      </c>
      <c r="J76" s="186">
        <v>131792.67550467001</v>
      </c>
      <c r="K76" s="1726"/>
    </row>
    <row r="77" spans="1:11" ht="15" thickBot="1" x14ac:dyDescent="0.25">
      <c r="A77" s="187" t="s">
        <v>717</v>
      </c>
      <c r="B77" s="186">
        <v>-0.33835530000000003</v>
      </c>
      <c r="C77" s="186">
        <v>-3.9741438054552094</v>
      </c>
      <c r="D77" s="186">
        <v>0</v>
      </c>
      <c r="E77" s="186">
        <v>0</v>
      </c>
      <c r="F77" s="186">
        <v>1.43466928</v>
      </c>
      <c r="G77" s="186"/>
      <c r="H77" s="186">
        <v>4.4880000000135922E-5</v>
      </c>
      <c r="I77" s="186">
        <v>1.4346243999999999</v>
      </c>
      <c r="J77" s="811">
        <v>3405.5667490999999</v>
      </c>
      <c r="K77" s="1726"/>
    </row>
    <row r="78" spans="1:11" ht="15" thickBot="1" x14ac:dyDescent="0.25">
      <c r="A78" s="186" t="s">
        <v>341</v>
      </c>
      <c r="B78" s="186">
        <v>60.591493979999981</v>
      </c>
      <c r="C78" s="186">
        <v>10.025119211176923</v>
      </c>
      <c r="D78" s="186">
        <v>4492.770956039999</v>
      </c>
      <c r="E78" s="186">
        <v>177.32474382797614</v>
      </c>
      <c r="F78" s="186">
        <v>2106.1404651900002</v>
      </c>
      <c r="G78" s="186">
        <v>46.878429499250203</v>
      </c>
      <c r="H78" s="186">
        <v>1593.2001701699999</v>
      </c>
      <c r="I78" s="186">
        <v>512.94029502000001</v>
      </c>
      <c r="J78" s="186">
        <v>241758.69714326001</v>
      </c>
      <c r="K78" s="1726"/>
    </row>
    <row r="79" spans="1:11" x14ac:dyDescent="0.2">
      <c r="A79" s="185" t="s">
        <v>414</v>
      </c>
      <c r="B79" s="193"/>
      <c r="C79" s="193"/>
      <c r="D79" s="184"/>
      <c r="E79" s="185"/>
      <c r="F79" s="185">
        <v>1975.7278495599999</v>
      </c>
      <c r="G79" s="185"/>
      <c r="H79" s="185">
        <v>1525.88584956</v>
      </c>
      <c r="I79" s="185">
        <v>449.84199999999998</v>
      </c>
      <c r="J79" s="185"/>
    </row>
    <row r="80" spans="1:11" ht="15" thickBot="1" x14ac:dyDescent="0.25">
      <c r="A80" s="183" t="s">
        <v>413</v>
      </c>
      <c r="B80" s="192"/>
      <c r="C80" s="192"/>
      <c r="D80" s="183"/>
      <c r="E80" s="183"/>
      <c r="F80" s="183"/>
      <c r="G80" s="183"/>
      <c r="H80" s="183"/>
      <c r="I80" s="183"/>
      <c r="J80" s="183">
        <v>251390.361</v>
      </c>
    </row>
    <row r="81" spans="1:10" x14ac:dyDescent="0.2">
      <c r="A81" s="1725"/>
      <c r="B81" s="1425"/>
      <c r="C81" s="1425"/>
      <c r="D81" s="1425"/>
      <c r="E81" s="1425"/>
      <c r="F81" s="1724"/>
      <c r="G81" s="1425"/>
      <c r="H81" s="1425"/>
      <c r="I81" s="1425"/>
      <c r="J81" s="1427"/>
    </row>
    <row r="82" spans="1:10" x14ac:dyDescent="0.2">
      <c r="A82" s="1725"/>
      <c r="B82" s="1425"/>
      <c r="C82" s="1425"/>
      <c r="D82" s="1425"/>
      <c r="E82" s="1425"/>
      <c r="F82" s="1724"/>
      <c r="G82" s="1425"/>
      <c r="H82" s="1425"/>
      <c r="I82" s="1425"/>
      <c r="J82" s="1427"/>
    </row>
    <row r="83" spans="1:10" x14ac:dyDescent="0.2">
      <c r="A83" s="1425"/>
      <c r="B83" s="1425"/>
      <c r="C83" s="1425"/>
      <c r="D83" s="1425"/>
      <c r="E83" s="1425"/>
      <c r="F83" s="1425"/>
      <c r="G83" s="1425"/>
      <c r="H83" s="1425"/>
      <c r="I83" s="1425"/>
      <c r="J83" s="1427"/>
    </row>
  </sheetData>
  <mergeCells count="8">
    <mergeCell ref="H2:H3"/>
    <mergeCell ref="I2:I3"/>
    <mergeCell ref="J2:J3"/>
    <mergeCell ref="D2:D3"/>
    <mergeCell ref="D48:D49"/>
    <mergeCell ref="H48:H49"/>
    <mergeCell ref="I48:I49"/>
    <mergeCell ref="J48:J49"/>
  </mergeCells>
  <pageMargins left="0.7" right="0.7" top="0.75" bottom="0.75" header="0.3" footer="0.3"/>
  <pageSetup paperSize="9" scale="68" fitToWidth="0" fitToHeight="0" orientation="portrait" r:id="rId1"/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13C6E-2AA9-4DBF-9787-913A9B3F5FE3}">
  <sheetPr codeName="Sheet34"/>
  <dimension ref="A1:J100"/>
  <sheetViews>
    <sheetView view="pageBreakPreview" topLeftCell="A70" zoomScale="60" zoomScaleNormal="90" workbookViewId="0">
      <selection activeCell="L92" sqref="L92"/>
    </sheetView>
  </sheetViews>
  <sheetFormatPr defaultColWidth="9.140625" defaultRowHeight="15" x14ac:dyDescent="0.25"/>
  <cols>
    <col min="1" max="1" width="28.28515625" style="1736" customWidth="1"/>
    <col min="2" max="2" width="17" style="1733" customWidth="1"/>
    <col min="3" max="3" width="10.7109375" style="1735" customWidth="1"/>
    <col min="4" max="4" width="10.28515625" style="1733" customWidth="1"/>
    <col min="5" max="5" width="11.5703125" style="1733" customWidth="1"/>
    <col min="6" max="6" width="11.42578125" style="1733" customWidth="1"/>
    <col min="7" max="7" width="11.28515625" style="1734" customWidth="1"/>
    <col min="8" max="8" width="12.85546875" style="1733" customWidth="1"/>
    <col min="9" max="9" width="13.140625" style="1732" customWidth="1"/>
    <col min="10" max="10" width="17.85546875" customWidth="1"/>
  </cols>
  <sheetData>
    <row r="1" spans="1:10" x14ac:dyDescent="0.25">
      <c r="A1" s="182" t="s">
        <v>1444</v>
      </c>
      <c r="B1" s="179"/>
      <c r="C1" s="1784"/>
      <c r="D1" s="521"/>
      <c r="E1" s="520"/>
      <c r="F1" s="521"/>
      <c r="G1" s="521"/>
      <c r="H1" s="521"/>
      <c r="I1" s="213"/>
    </row>
    <row r="2" spans="1:10" ht="4.1500000000000004" customHeight="1" x14ac:dyDescent="0.25">
      <c r="A2" s="212"/>
      <c r="B2" s="179"/>
      <c r="C2" s="1783"/>
      <c r="D2" s="195"/>
      <c r="E2" s="195"/>
      <c r="F2" s="195"/>
      <c r="G2" s="195"/>
      <c r="H2" s="195"/>
      <c r="I2" s="1593"/>
    </row>
    <row r="3" spans="1:10" s="1598" customFormat="1" ht="18" customHeight="1" x14ac:dyDescent="0.25">
      <c r="A3" s="197" t="s">
        <v>173</v>
      </c>
      <c r="B3" s="211"/>
      <c r="C3" s="1782" t="s">
        <v>436</v>
      </c>
      <c r="D3" s="852" t="s">
        <v>435</v>
      </c>
      <c r="E3" s="2675" t="s">
        <v>764</v>
      </c>
      <c r="F3" s="852" t="s">
        <v>434</v>
      </c>
      <c r="G3" s="852"/>
      <c r="H3" s="852" t="s">
        <v>433</v>
      </c>
      <c r="I3" s="2675" t="s">
        <v>759</v>
      </c>
      <c r="J3"/>
    </row>
    <row r="4" spans="1:10" s="1598" customFormat="1" x14ac:dyDescent="0.25">
      <c r="A4" s="197"/>
      <c r="B4" s="197"/>
      <c r="C4" s="1781" t="s">
        <v>432</v>
      </c>
      <c r="D4" s="851" t="s">
        <v>418</v>
      </c>
      <c r="E4" s="2676"/>
      <c r="F4" s="851" t="s">
        <v>418</v>
      </c>
      <c r="G4" s="851" t="s">
        <v>421</v>
      </c>
      <c r="H4" s="851" t="s">
        <v>1606</v>
      </c>
      <c r="I4" s="2677"/>
      <c r="J4"/>
    </row>
    <row r="5" spans="1:10" ht="14.25" customHeight="1" x14ac:dyDescent="0.25">
      <c r="A5" s="1597"/>
      <c r="B5" s="196" t="s">
        <v>762</v>
      </c>
      <c r="C5" s="195">
        <v>7.691907823458128</v>
      </c>
      <c r="D5" s="195">
        <v>93.235246344947015</v>
      </c>
      <c r="E5" s="195"/>
      <c r="F5" s="195"/>
      <c r="G5" s="1751">
        <v>132.28648941898152</v>
      </c>
      <c r="H5" s="195"/>
      <c r="I5" s="195"/>
    </row>
    <row r="6" spans="1:10" ht="14.25" customHeight="1" x14ac:dyDescent="0.25">
      <c r="A6" s="1594"/>
      <c r="B6" s="205" t="s">
        <v>761</v>
      </c>
      <c r="C6" s="204">
        <v>32.323645571377178</v>
      </c>
      <c r="D6" s="204">
        <v>391.80176450154153</v>
      </c>
      <c r="E6" s="204"/>
      <c r="F6" s="204"/>
      <c r="G6" s="204">
        <v>134.20436209450594</v>
      </c>
      <c r="H6" s="204"/>
      <c r="I6" s="204"/>
    </row>
    <row r="7" spans="1:10" ht="14.25" customHeight="1" x14ac:dyDescent="0.25">
      <c r="A7" s="1780"/>
      <c r="B7" s="207" t="s">
        <v>431</v>
      </c>
      <c r="C7" s="198">
        <v>40.015553394835308</v>
      </c>
      <c r="D7" s="198">
        <v>485.03701084648861</v>
      </c>
      <c r="E7" s="198">
        <v>266.83360025999997</v>
      </c>
      <c r="F7" s="198">
        <v>748.1684697067584</v>
      </c>
      <c r="G7" s="198">
        <v>266.49085151348743</v>
      </c>
      <c r="H7" s="198">
        <v>99.871549630114586</v>
      </c>
      <c r="I7" s="198">
        <v>3300</v>
      </c>
    </row>
    <row r="8" spans="1:10" ht="14.25" customHeight="1" x14ac:dyDescent="0.25">
      <c r="A8" s="1594"/>
      <c r="B8" s="196" t="s">
        <v>762</v>
      </c>
      <c r="C8" s="195">
        <v>-14.496124549999999</v>
      </c>
      <c r="D8" s="195">
        <v>-17.571060060606062</v>
      </c>
      <c r="E8" s="195"/>
      <c r="F8" s="195"/>
      <c r="G8" s="1751">
        <v>19.013123540000002</v>
      </c>
      <c r="H8" s="195"/>
      <c r="I8" s="195"/>
    </row>
    <row r="9" spans="1:10" ht="14.25" customHeight="1" x14ac:dyDescent="0.25">
      <c r="A9" s="1594"/>
      <c r="B9" s="205" t="s">
        <v>761</v>
      </c>
      <c r="C9" s="204">
        <v>-31.00609128</v>
      </c>
      <c r="D9" s="204">
        <v>-37.583140945454545</v>
      </c>
      <c r="E9" s="204"/>
      <c r="F9" s="204"/>
      <c r="G9" s="204">
        <v>17.360830740000001</v>
      </c>
      <c r="H9" s="204"/>
      <c r="I9" s="204"/>
    </row>
    <row r="10" spans="1:10" ht="14.25" customHeight="1" x14ac:dyDescent="0.25">
      <c r="A10" s="1594"/>
      <c r="B10" s="207" t="s">
        <v>430</v>
      </c>
      <c r="C10" s="198">
        <v>-45.962215829999998</v>
      </c>
      <c r="D10" s="198">
        <v>-55.711776763636365</v>
      </c>
      <c r="E10" s="198">
        <v>628.20672017000015</v>
      </c>
      <c r="F10" s="198">
        <v>190.15607494920408</v>
      </c>
      <c r="G10" s="198">
        <v>36.373954280000007</v>
      </c>
      <c r="H10" s="198">
        <v>5.7901249878633561</v>
      </c>
      <c r="I10" s="198">
        <v>33000</v>
      </c>
    </row>
    <row r="11" spans="1:10" ht="14.25" customHeight="1" x14ac:dyDescent="0.25">
      <c r="A11" s="1594"/>
      <c r="B11" s="196" t="s">
        <v>762</v>
      </c>
      <c r="C11" s="195">
        <v>14.43398392904896</v>
      </c>
      <c r="D11" s="195">
        <v>16.495981633198813</v>
      </c>
      <c r="E11" s="195"/>
      <c r="F11" s="195"/>
      <c r="G11" s="1751">
        <v>46.28482482400328</v>
      </c>
      <c r="H11" s="195"/>
      <c r="I11" s="195"/>
      <c r="J11" s="526"/>
    </row>
    <row r="12" spans="1:10" ht="14.25" customHeight="1" x14ac:dyDescent="0.25">
      <c r="A12" s="1594"/>
      <c r="B12" s="205" t="s">
        <v>761</v>
      </c>
      <c r="C12" s="204">
        <v>4.2625422771381398</v>
      </c>
      <c r="D12" s="204">
        <v>4.8714768881578738</v>
      </c>
      <c r="E12" s="204"/>
      <c r="F12" s="204"/>
      <c r="G12" s="204">
        <v>21.128881319836466</v>
      </c>
      <c r="H12" s="204"/>
      <c r="I12" s="204"/>
      <c r="J12" s="526"/>
    </row>
    <row r="13" spans="1:10" ht="14.25" customHeight="1" x14ac:dyDescent="0.25">
      <c r="A13" s="1594"/>
      <c r="B13" s="207" t="s">
        <v>429</v>
      </c>
      <c r="C13" s="198">
        <v>18.996526206187102</v>
      </c>
      <c r="D13" s="198">
        <v>21.710315664213834</v>
      </c>
      <c r="E13" s="198">
        <v>237.76183567999999</v>
      </c>
      <c r="F13" s="198">
        <v>67.801360451724435</v>
      </c>
      <c r="G13" s="198">
        <v>67.413706143839747</v>
      </c>
      <c r="H13" s="198">
        <v>28.353459650509606</v>
      </c>
      <c r="I13" s="198">
        <v>35000</v>
      </c>
      <c r="J13" s="469"/>
    </row>
    <row r="14" spans="1:10" ht="14.25" customHeight="1" x14ac:dyDescent="0.25">
      <c r="A14" s="1594"/>
      <c r="B14" s="196" t="s">
        <v>762</v>
      </c>
      <c r="C14" s="195">
        <v>10.346746538316633</v>
      </c>
      <c r="D14" s="195">
        <v>9.2381665520684226</v>
      </c>
      <c r="E14" s="195"/>
      <c r="F14" s="195"/>
      <c r="G14" s="1751">
        <v>20.439929130251983</v>
      </c>
      <c r="H14" s="195"/>
      <c r="I14" s="195"/>
      <c r="J14" s="526"/>
    </row>
    <row r="15" spans="1:10" ht="14.25" customHeight="1" x14ac:dyDescent="0.25">
      <c r="A15" s="1594"/>
      <c r="B15" s="205" t="s">
        <v>761</v>
      </c>
      <c r="C15" s="204">
        <v>5.6530703091313663</v>
      </c>
      <c r="D15" s="204">
        <v>5.0473842045815767</v>
      </c>
      <c r="E15" s="204"/>
      <c r="F15" s="204"/>
      <c r="G15" s="204">
        <v>16.541337760433716</v>
      </c>
      <c r="H15" s="204"/>
      <c r="I15" s="204"/>
      <c r="J15" s="526"/>
    </row>
    <row r="16" spans="1:10" ht="14.25" customHeight="1" x14ac:dyDescent="0.25">
      <c r="A16" s="1594"/>
      <c r="B16" s="207" t="s">
        <v>428</v>
      </c>
      <c r="C16" s="198">
        <v>15.999816847448001</v>
      </c>
      <c r="D16" s="198">
        <v>14.28555075665</v>
      </c>
      <c r="E16" s="198">
        <v>104.88761635</v>
      </c>
      <c r="F16" s="198">
        <v>23.393103948202899</v>
      </c>
      <c r="G16" s="198">
        <v>36.981266890685703</v>
      </c>
      <c r="H16" s="198">
        <v>35.257991531891363</v>
      </c>
      <c r="I16" s="198">
        <v>44800</v>
      </c>
      <c r="J16" s="1599"/>
    </row>
    <row r="17" spans="1:10" ht="3.6" customHeight="1" x14ac:dyDescent="0.25">
      <c r="A17" s="1594"/>
      <c r="B17" s="196"/>
      <c r="C17" s="195"/>
      <c r="D17" s="195"/>
      <c r="E17" s="195"/>
      <c r="F17" s="195"/>
      <c r="G17" s="195"/>
      <c r="H17" s="195"/>
      <c r="I17" s="195"/>
      <c r="J17" s="1599"/>
    </row>
    <row r="18" spans="1:10" ht="14.25" customHeight="1" x14ac:dyDescent="0.25">
      <c r="A18" s="1594"/>
      <c r="B18" s="207" t="s">
        <v>3</v>
      </c>
      <c r="C18" s="198">
        <v>-1.0283614105869365</v>
      </c>
      <c r="D18" s="198"/>
      <c r="E18" s="198">
        <v>-1.9895196601282805E-13</v>
      </c>
      <c r="F18" s="198"/>
      <c r="G18" s="198">
        <v>10.343621117516875</v>
      </c>
      <c r="H18" s="198"/>
      <c r="I18" s="198"/>
      <c r="J18" s="1593"/>
    </row>
    <row r="19" spans="1:10" ht="3.6" customHeight="1" x14ac:dyDescent="0.25">
      <c r="A19" s="1596"/>
      <c r="B19" s="207"/>
      <c r="C19" s="198"/>
      <c r="D19" s="198"/>
      <c r="E19" s="198"/>
      <c r="F19" s="198"/>
      <c r="G19" s="198"/>
      <c r="H19" s="198"/>
      <c r="I19" s="198"/>
      <c r="J19" s="1593"/>
    </row>
    <row r="20" spans="1:10" ht="14.25" customHeight="1" x14ac:dyDescent="0.25">
      <c r="A20" s="1594"/>
      <c r="B20" s="196" t="s">
        <v>762</v>
      </c>
      <c r="C20" s="195">
        <v>16.862762660173328</v>
      </c>
      <c r="D20" s="195">
        <v>5.8097373506195789</v>
      </c>
      <c r="E20" s="195"/>
      <c r="F20" s="195"/>
      <c r="G20" s="1777">
        <v>222.13454538728371</v>
      </c>
      <c r="H20" s="195"/>
      <c r="I20" s="195"/>
      <c r="J20" s="1593"/>
    </row>
    <row r="21" spans="1:10" ht="14.25" customHeight="1" x14ac:dyDescent="0.25">
      <c r="A21" s="1596"/>
      <c r="B21" s="205" t="s">
        <v>761</v>
      </c>
      <c r="C21" s="204">
        <v>11.147556547710071</v>
      </c>
      <c r="D21" s="204">
        <v>3.8406740905116519</v>
      </c>
      <c r="E21" s="204"/>
      <c r="F21" s="204"/>
      <c r="G21" s="204">
        <v>195.46885455824605</v>
      </c>
      <c r="H21" s="204"/>
      <c r="I21" s="204"/>
      <c r="J21" s="1593"/>
    </row>
    <row r="22" spans="1:10" ht="14.25" customHeight="1" x14ac:dyDescent="0.25">
      <c r="A22" s="1602" t="s">
        <v>718</v>
      </c>
      <c r="B22" s="1126"/>
      <c r="C22" s="1125">
        <v>28.010319207883398</v>
      </c>
      <c r="D22" s="1125">
        <v>9.6504114411312312</v>
      </c>
      <c r="E22" s="1125">
        <v>1237.6897724599999</v>
      </c>
      <c r="F22" s="1125">
        <v>106.22341486132716</v>
      </c>
      <c r="G22" s="1125">
        <v>417.60339994552976</v>
      </c>
      <c r="H22" s="1125">
        <v>33.740555124367887</v>
      </c>
      <c r="I22" s="1125">
        <v>116100</v>
      </c>
      <c r="J22" s="1593"/>
    </row>
    <row r="23" spans="1:10" ht="9" customHeight="1" x14ac:dyDescent="0.25">
      <c r="C23" s="1776"/>
      <c r="D23" s="1754"/>
      <c r="E23" s="1754"/>
      <c r="F23" s="1754"/>
      <c r="G23" s="1751"/>
      <c r="H23" s="1754"/>
      <c r="I23" s="1737"/>
      <c r="J23" s="526"/>
    </row>
    <row r="24" spans="1:10" ht="14.25" customHeight="1" x14ac:dyDescent="0.25">
      <c r="B24" s="196" t="s">
        <v>762</v>
      </c>
      <c r="C24" s="195">
        <v>4.8027345000955686</v>
      </c>
      <c r="D24" s="195">
        <v>46.855946342395789</v>
      </c>
      <c r="E24" s="195"/>
      <c r="F24" s="195"/>
      <c r="G24" s="1751">
        <v>339.89774750475448</v>
      </c>
      <c r="H24" s="195"/>
      <c r="I24" s="195"/>
      <c r="J24" s="526"/>
    </row>
    <row r="25" spans="1:10" ht="14.25" customHeight="1" x14ac:dyDescent="0.25">
      <c r="B25" s="205" t="s">
        <v>761</v>
      </c>
      <c r="C25" s="204">
        <v>27.196874863824529</v>
      </c>
      <c r="D25" s="204">
        <v>265.33536452511737</v>
      </c>
      <c r="E25" s="204"/>
      <c r="F25" s="204"/>
      <c r="G25" s="204">
        <v>100.16480537166228</v>
      </c>
      <c r="H25" s="204"/>
      <c r="I25" s="204"/>
      <c r="J25" s="526"/>
    </row>
    <row r="26" spans="1:10" ht="14.25" customHeight="1" x14ac:dyDescent="0.25">
      <c r="B26" s="207" t="s">
        <v>431</v>
      </c>
      <c r="C26" s="198">
        <v>31.999609363920101</v>
      </c>
      <c r="D26" s="198">
        <v>312.19131086751321</v>
      </c>
      <c r="E26" s="198">
        <v>500.95249919000008</v>
      </c>
      <c r="F26" s="198">
        <v>1103.4043988504409</v>
      </c>
      <c r="G26" s="198">
        <v>440.06255287641676</v>
      </c>
      <c r="H26" s="198">
        <v>87.845165676977871</v>
      </c>
      <c r="I26" s="198">
        <v>4100</v>
      </c>
      <c r="J26" s="526"/>
    </row>
    <row r="27" spans="1:10" ht="14.25" customHeight="1" x14ac:dyDescent="0.25">
      <c r="B27" s="196" t="s">
        <v>762</v>
      </c>
      <c r="C27" s="195">
        <v>12.300384006409022</v>
      </c>
      <c r="D27" s="195">
        <v>36.717564198235884</v>
      </c>
      <c r="E27" s="195"/>
      <c r="F27" s="195"/>
      <c r="G27" s="1751">
        <v>194.79429127958949</v>
      </c>
      <c r="H27" s="195"/>
      <c r="I27" s="195"/>
      <c r="J27" s="526"/>
    </row>
    <row r="28" spans="1:10" ht="14.25" customHeight="1" x14ac:dyDescent="0.25">
      <c r="B28" s="205" t="s">
        <v>761</v>
      </c>
      <c r="C28" s="204">
        <v>-5.3003252056530208</v>
      </c>
      <c r="D28" s="204">
        <v>-15.821866285531405</v>
      </c>
      <c r="E28" s="204"/>
      <c r="F28" s="204"/>
      <c r="G28" s="204">
        <v>30.118967465217956</v>
      </c>
      <c r="H28" s="204"/>
      <c r="I28" s="204"/>
      <c r="J28" s="526"/>
    </row>
    <row r="29" spans="1:10" ht="14.25" customHeight="1" x14ac:dyDescent="0.25">
      <c r="B29" s="207" t="s">
        <v>430</v>
      </c>
      <c r="C29" s="198">
        <v>7.0000588007560003</v>
      </c>
      <c r="D29" s="198">
        <v>20.895697912704478</v>
      </c>
      <c r="E29" s="198">
        <v>472.8110991499999</v>
      </c>
      <c r="F29" s="198">
        <v>347.01952971813455</v>
      </c>
      <c r="G29" s="198">
        <v>224.91325874480745</v>
      </c>
      <c r="H29" s="198">
        <v>47.56936949008751</v>
      </c>
      <c r="I29" s="198">
        <v>13400</v>
      </c>
      <c r="J29" s="526"/>
    </row>
    <row r="30" spans="1:10" ht="14.25" customHeight="1" x14ac:dyDescent="0.25">
      <c r="B30" s="196" t="s">
        <v>762</v>
      </c>
      <c r="C30" s="195">
        <v>1.7696422392447841E-2</v>
      </c>
      <c r="D30" s="195">
        <v>4.3966266813535007E-2</v>
      </c>
      <c r="E30" s="195"/>
      <c r="F30" s="195"/>
      <c r="G30" s="1751">
        <v>70.889143604230981</v>
      </c>
      <c r="H30" s="195"/>
      <c r="I30" s="195"/>
      <c r="J30" s="526"/>
    </row>
    <row r="31" spans="1:10" ht="14.25" customHeight="1" x14ac:dyDescent="0.25">
      <c r="B31" s="205" t="s">
        <v>761</v>
      </c>
      <c r="C31" s="204">
        <v>6.9818680406375124</v>
      </c>
      <c r="D31" s="204">
        <v>17.346256001583882</v>
      </c>
      <c r="E31" s="204"/>
      <c r="F31" s="204"/>
      <c r="G31" s="204">
        <v>24.47296826523106</v>
      </c>
      <c r="H31" s="204"/>
      <c r="I31" s="204"/>
      <c r="J31" s="526"/>
    </row>
    <row r="32" spans="1:10" ht="14.25" customHeight="1" x14ac:dyDescent="0.25">
      <c r="B32" s="207" t="s">
        <v>429</v>
      </c>
      <c r="C32" s="198">
        <v>6.9995644630299605</v>
      </c>
      <c r="D32" s="198">
        <v>17.390222268397416</v>
      </c>
      <c r="E32" s="198">
        <v>289.88421124999991</v>
      </c>
      <c r="F32" s="198">
        <v>178.99211468544189</v>
      </c>
      <c r="G32" s="198">
        <v>95.362111869462041</v>
      </c>
      <c r="H32" s="198">
        <v>32.896621536666068</v>
      </c>
      <c r="I32" s="198">
        <v>16100</v>
      </c>
      <c r="J32" s="526"/>
    </row>
    <row r="33" spans="1:10" ht="14.25" customHeight="1" x14ac:dyDescent="0.25">
      <c r="B33" s="196" t="s">
        <v>762</v>
      </c>
      <c r="C33" s="195">
        <v>3.8640824926830448</v>
      </c>
      <c r="D33" s="195">
        <v>8.0923193564042819</v>
      </c>
      <c r="E33" s="195"/>
      <c r="F33" s="195"/>
      <c r="G33" s="1751">
        <v>41.436924001495491</v>
      </c>
      <c r="H33" s="195"/>
      <c r="I33" s="195"/>
      <c r="J33" s="526"/>
    </row>
    <row r="34" spans="1:10" ht="14.25" customHeight="1" x14ac:dyDescent="0.25">
      <c r="A34" s="1779"/>
      <c r="B34" s="205" t="s">
        <v>761</v>
      </c>
      <c r="C34" s="204">
        <v>3.135691167002125</v>
      </c>
      <c r="D34" s="204">
        <v>6.5668924963395288</v>
      </c>
      <c r="E34" s="204"/>
      <c r="F34" s="204"/>
      <c r="G34" s="204">
        <v>17.222058328836962</v>
      </c>
      <c r="H34" s="204"/>
      <c r="I34" s="204"/>
      <c r="J34" s="526"/>
    </row>
    <row r="35" spans="1:10" ht="14.25" customHeight="1" x14ac:dyDescent="0.25">
      <c r="A35" s="1779"/>
      <c r="B35" s="207" t="s">
        <v>428</v>
      </c>
      <c r="C35" s="198">
        <v>6.9997736596851707</v>
      </c>
      <c r="D35" s="198">
        <v>14.659211852743814</v>
      </c>
      <c r="E35" s="198">
        <v>87.83322145999999</v>
      </c>
      <c r="F35" s="198">
        <v>45.845182348622053</v>
      </c>
      <c r="G35" s="198">
        <v>58.658982330332449</v>
      </c>
      <c r="H35" s="198">
        <v>66.784505173872347</v>
      </c>
      <c r="I35" s="198">
        <v>19100</v>
      </c>
      <c r="J35" s="526"/>
    </row>
    <row r="36" spans="1:10" ht="14.25" customHeight="1" x14ac:dyDescent="0.25">
      <c r="B36" s="196" t="s">
        <v>762</v>
      </c>
      <c r="C36" s="195">
        <v>-0.78323104214784123</v>
      </c>
      <c r="D36" s="195">
        <v>-2.6550204818570888</v>
      </c>
      <c r="E36" s="195"/>
      <c r="F36" s="195"/>
      <c r="G36" s="1751">
        <v>45.520235313770918</v>
      </c>
      <c r="H36" s="195"/>
      <c r="I36" s="195"/>
      <c r="J36" s="1778"/>
    </row>
    <row r="37" spans="1:10" ht="14.25" customHeight="1" x14ac:dyDescent="0.25">
      <c r="B37" s="205" t="s">
        <v>761</v>
      </c>
      <c r="C37" s="204">
        <v>-0.21673541189027901</v>
      </c>
      <c r="D37" s="204">
        <v>-0.73469631149247117</v>
      </c>
      <c r="E37" s="204"/>
      <c r="F37" s="204"/>
      <c r="G37" s="204">
        <v>19.861342402189418</v>
      </c>
      <c r="H37" s="204"/>
      <c r="I37" s="204"/>
      <c r="J37" s="1778"/>
    </row>
    <row r="38" spans="1:10" ht="14.25" customHeight="1" x14ac:dyDescent="0.25">
      <c r="B38" s="207" t="s">
        <v>1443</v>
      </c>
      <c r="C38" s="198">
        <v>-0.99996645403812023</v>
      </c>
      <c r="D38" s="198">
        <v>-3.3897167933495598</v>
      </c>
      <c r="E38" s="198">
        <v>194.56361846999999</v>
      </c>
      <c r="F38" s="198">
        <v>163.97586305644353</v>
      </c>
      <c r="G38" s="198">
        <v>65.381577715960333</v>
      </c>
      <c r="H38" s="198">
        <v>33.604215541479356</v>
      </c>
      <c r="I38" s="198">
        <v>11800</v>
      </c>
      <c r="J38" s="1778"/>
    </row>
    <row r="39" spans="1:10" ht="14.25" customHeight="1" x14ac:dyDescent="0.25">
      <c r="B39" s="207"/>
      <c r="C39" s="198"/>
      <c r="D39" s="198"/>
      <c r="E39" s="198"/>
      <c r="F39" s="198"/>
      <c r="G39" s="198"/>
      <c r="H39" s="198"/>
      <c r="I39" s="198"/>
      <c r="J39" s="1778"/>
    </row>
    <row r="40" spans="1:10" ht="14.25" customHeight="1" x14ac:dyDescent="0.25">
      <c r="B40" s="207" t="s">
        <v>426</v>
      </c>
      <c r="C40" s="198">
        <v>-4.9991752476064093</v>
      </c>
      <c r="D40" s="198"/>
      <c r="E40" s="198">
        <v>1.8723733200002357</v>
      </c>
      <c r="F40" s="198"/>
      <c r="G40" s="198">
        <v>178.45521563180699</v>
      </c>
      <c r="H40" s="198"/>
      <c r="I40" s="198"/>
      <c r="J40" s="1593"/>
    </row>
    <row r="41" spans="1:10" ht="3.6" customHeight="1" x14ac:dyDescent="0.25">
      <c r="C41" s="1776"/>
    </row>
    <row r="42" spans="1:10" ht="14.25" customHeight="1" x14ac:dyDescent="0.25">
      <c r="A42" s="1594"/>
      <c r="B42" s="196" t="s">
        <v>762</v>
      </c>
      <c r="C42" s="195">
        <v>13.499551379580996</v>
      </c>
      <c r="D42" s="195">
        <v>8.371814809042478</v>
      </c>
      <c r="E42" s="195"/>
      <c r="F42" s="195"/>
      <c r="G42" s="195">
        <v>820.15016458515913</v>
      </c>
      <c r="H42" s="195"/>
      <c r="I42" s="195"/>
      <c r="J42" s="1593"/>
    </row>
    <row r="43" spans="1:10" ht="14.25" customHeight="1" x14ac:dyDescent="0.25">
      <c r="A43" s="1594"/>
      <c r="B43" s="205" t="s">
        <v>761</v>
      </c>
      <c r="C43" s="204">
        <v>33.5003132061657</v>
      </c>
      <c r="D43" s="204">
        <v>20.77538803483144</v>
      </c>
      <c r="E43" s="204"/>
      <c r="F43" s="204"/>
      <c r="G43" s="1777">
        <v>242.68353458362697</v>
      </c>
      <c r="H43" s="204"/>
      <c r="I43" s="204"/>
      <c r="J43" s="1593"/>
    </row>
    <row r="44" spans="1:10" ht="14.25" customHeight="1" x14ac:dyDescent="0.25">
      <c r="A44" s="1602" t="s">
        <v>989</v>
      </c>
      <c r="B44" s="1126"/>
      <c r="C44" s="1125">
        <v>46.9998645857467</v>
      </c>
      <c r="D44" s="1125">
        <v>29.14720284387392</v>
      </c>
      <c r="E44" s="1125">
        <v>1547.9170228400001</v>
      </c>
      <c r="F44" s="1125">
        <v>236.0967236319477</v>
      </c>
      <c r="G44" s="1125">
        <v>1062.8336991687861</v>
      </c>
      <c r="H44" s="1125">
        <v>68.662188184918321</v>
      </c>
      <c r="I44" s="1125">
        <v>64500</v>
      </c>
      <c r="J44" s="1593"/>
    </row>
    <row r="45" spans="1:10" ht="14.25" customHeight="1" x14ac:dyDescent="0.25">
      <c r="A45" s="1756"/>
      <c r="C45" s="1776"/>
      <c r="D45" s="1754"/>
      <c r="E45" s="1777"/>
      <c r="F45" s="1754"/>
      <c r="G45" s="1751"/>
      <c r="H45" s="1754"/>
      <c r="I45" s="1776"/>
      <c r="J45" s="1775"/>
    </row>
    <row r="46" spans="1:10" ht="14.25" customHeight="1" x14ac:dyDescent="0.25">
      <c r="A46" s="1756"/>
      <c r="B46" s="196" t="s">
        <v>762</v>
      </c>
      <c r="C46" s="195">
        <v>37.221105415203034</v>
      </c>
      <c r="D46" s="195">
        <v>153.48909449568262</v>
      </c>
      <c r="E46" s="195"/>
      <c r="F46" s="195"/>
      <c r="G46" s="195">
        <v>131.89159328392799</v>
      </c>
      <c r="H46" s="195"/>
      <c r="I46" s="195"/>
      <c r="J46" s="1774"/>
    </row>
    <row r="47" spans="1:10" ht="14.25" customHeight="1" x14ac:dyDescent="0.25">
      <c r="A47" s="1756"/>
      <c r="B47" s="205" t="s">
        <v>761</v>
      </c>
      <c r="C47" s="204">
        <v>21.779012111692758</v>
      </c>
      <c r="D47" s="204">
        <v>89.810359223475288</v>
      </c>
      <c r="E47" s="204"/>
      <c r="F47" s="204"/>
      <c r="G47" s="204">
        <v>58.312239340046233</v>
      </c>
      <c r="H47" s="204"/>
      <c r="I47" s="204"/>
      <c r="J47" s="526"/>
    </row>
    <row r="48" spans="1:10" ht="14.25" customHeight="1" x14ac:dyDescent="0.25">
      <c r="B48" s="207" t="s">
        <v>988</v>
      </c>
      <c r="C48" s="198">
        <v>59.000117526895792</v>
      </c>
      <c r="D48" s="524">
        <v>243.29945371915792</v>
      </c>
      <c r="E48" s="198">
        <v>210.08778584000001</v>
      </c>
      <c r="F48" s="198">
        <v>212.42007687142026</v>
      </c>
      <c r="G48" s="198">
        <v>190.20383262397422</v>
      </c>
      <c r="H48" s="524">
        <v>90.535407312460734</v>
      </c>
      <c r="I48" s="198">
        <v>9700</v>
      </c>
      <c r="J48" s="526"/>
    </row>
    <row r="49" spans="1:10" ht="14.25" customHeight="1" x14ac:dyDescent="0.25">
      <c r="B49" s="196" t="s">
        <v>762</v>
      </c>
      <c r="C49" s="195">
        <v>0.60191011926145388</v>
      </c>
      <c r="D49" s="195">
        <v>3.0867185603151484</v>
      </c>
      <c r="E49" s="195"/>
      <c r="F49" s="195"/>
      <c r="G49" s="195">
        <v>42.870994771055599</v>
      </c>
      <c r="H49" s="195"/>
      <c r="I49" s="195"/>
      <c r="J49" s="526"/>
    </row>
    <row r="50" spans="1:10" ht="14.25" customHeight="1" x14ac:dyDescent="0.25">
      <c r="B50" s="205" t="s">
        <v>761</v>
      </c>
      <c r="C50" s="204">
        <v>1.3977495017791959</v>
      </c>
      <c r="D50" s="204">
        <v>7.1679461629702352</v>
      </c>
      <c r="E50" s="204"/>
      <c r="F50" s="204"/>
      <c r="G50" s="204">
        <v>10.210915684259049</v>
      </c>
      <c r="H50" s="204"/>
      <c r="I50" s="204"/>
      <c r="J50" s="526"/>
    </row>
    <row r="51" spans="1:10" ht="14.25" customHeight="1" x14ac:dyDescent="0.25">
      <c r="B51" s="207" t="s">
        <v>987</v>
      </c>
      <c r="C51" s="198">
        <v>1.9996596210406499</v>
      </c>
      <c r="D51" s="524">
        <v>10.254664723285384</v>
      </c>
      <c r="E51" s="198">
        <v>67.215805840000002</v>
      </c>
      <c r="F51" s="198">
        <v>85.591627091666098</v>
      </c>
      <c r="G51" s="198">
        <v>53.081910455314649</v>
      </c>
      <c r="H51" s="524">
        <v>78.97236340760449</v>
      </c>
      <c r="I51" s="198">
        <v>7800</v>
      </c>
      <c r="J51" s="1773"/>
    </row>
    <row r="52" spans="1:10" ht="14.25" customHeight="1" x14ac:dyDescent="0.25">
      <c r="B52" s="196" t="s">
        <v>762</v>
      </c>
      <c r="C52" s="195">
        <v>139.98597352504871</v>
      </c>
      <c r="D52" s="195">
        <v>370.82377092728137</v>
      </c>
      <c r="E52" s="195"/>
      <c r="F52" s="195"/>
      <c r="G52" s="195">
        <v>473.23597638884911</v>
      </c>
      <c r="H52" s="195"/>
      <c r="I52" s="195"/>
      <c r="J52" s="526"/>
    </row>
    <row r="53" spans="1:10" ht="14.25" customHeight="1" x14ac:dyDescent="0.25">
      <c r="B53" s="205" t="s">
        <v>761</v>
      </c>
      <c r="C53" s="204">
        <v>11.014439643820246</v>
      </c>
      <c r="D53" s="204">
        <v>29.177323559788732</v>
      </c>
      <c r="E53" s="204"/>
      <c r="F53" s="204"/>
      <c r="G53" s="204">
        <v>52.794598869684705</v>
      </c>
      <c r="H53" s="204"/>
      <c r="I53" s="204"/>
      <c r="J53" s="1772"/>
    </row>
    <row r="54" spans="1:10" ht="14.25" customHeight="1" x14ac:dyDescent="0.25">
      <c r="B54" s="207" t="s">
        <v>986</v>
      </c>
      <c r="C54" s="198">
        <v>151.00041316886896</v>
      </c>
      <c r="D54" s="524">
        <v>400.00109448707008</v>
      </c>
      <c r="E54" s="198">
        <v>1417.54979372</v>
      </c>
      <c r="F54" s="198">
        <v>907.17203380139085</v>
      </c>
      <c r="G54" s="198">
        <v>526.03057525853387</v>
      </c>
      <c r="H54" s="524">
        <v>37.108437219556144</v>
      </c>
      <c r="I54" s="198">
        <v>15100</v>
      </c>
      <c r="J54" s="526"/>
    </row>
    <row r="55" spans="1:10" ht="14.25" customHeight="1" x14ac:dyDescent="0.25">
      <c r="B55" s="196" t="s">
        <v>762</v>
      </c>
      <c r="C55" s="195">
        <v>16.682154846945004</v>
      </c>
      <c r="D55" s="195">
        <v>52.131733896703139</v>
      </c>
      <c r="E55" s="195"/>
      <c r="F55" s="195"/>
      <c r="G55" s="195">
        <v>57.676670354722617</v>
      </c>
      <c r="H55" s="195"/>
      <c r="I55" s="195"/>
      <c r="J55" s="526"/>
    </row>
    <row r="56" spans="1:10" ht="14.25" customHeight="1" x14ac:dyDescent="0.25">
      <c r="B56" s="205" t="s">
        <v>761</v>
      </c>
      <c r="C56" s="204">
        <v>2.3177102636374998</v>
      </c>
      <c r="D56" s="204">
        <v>7.2428445738671874</v>
      </c>
      <c r="E56" s="204"/>
      <c r="F56" s="204"/>
      <c r="G56" s="204">
        <v>9.2403847410722495</v>
      </c>
      <c r="H56" s="204"/>
      <c r="I56" s="204"/>
    </row>
    <row r="57" spans="1:10" ht="14.25" customHeight="1" x14ac:dyDescent="0.25">
      <c r="B57" s="207" t="s">
        <v>985</v>
      </c>
      <c r="C57" s="198">
        <v>18.999865110582501</v>
      </c>
      <c r="D57" s="524">
        <v>59.374578470570313</v>
      </c>
      <c r="E57" s="198">
        <v>91.537908479999999</v>
      </c>
      <c r="F57" s="198">
        <v>71.142067744772987</v>
      </c>
      <c r="G57" s="198">
        <v>66.917055095794865</v>
      </c>
      <c r="H57" s="524">
        <v>73.10310690615735</v>
      </c>
      <c r="I57" s="198">
        <v>12800</v>
      </c>
    </row>
    <row r="58" spans="1:10" ht="4.9000000000000004" customHeight="1" x14ac:dyDescent="0.25">
      <c r="B58" s="1734"/>
      <c r="C58" s="1776"/>
      <c r="D58" s="1751"/>
      <c r="E58" s="1751"/>
      <c r="F58" s="1751"/>
      <c r="G58" s="1751"/>
      <c r="H58" s="1751"/>
      <c r="I58" s="1906"/>
    </row>
    <row r="59" spans="1:10" ht="14.25" customHeight="1" x14ac:dyDescent="0.25">
      <c r="B59" s="196" t="s">
        <v>762</v>
      </c>
      <c r="C59" s="195">
        <v>194.49132165746664</v>
      </c>
      <c r="D59" s="195">
        <v>171.35799264975034</v>
      </c>
      <c r="E59" s="195"/>
      <c r="F59" s="195"/>
      <c r="G59" s="195">
        <v>705.67523479855538</v>
      </c>
      <c r="H59" s="195"/>
      <c r="I59" s="195"/>
      <c r="J59" s="1593"/>
    </row>
    <row r="60" spans="1:10" ht="14.25" customHeight="1" x14ac:dyDescent="0.25">
      <c r="A60" s="1594"/>
      <c r="B60" s="205" t="s">
        <v>761</v>
      </c>
      <c r="C60" s="204">
        <v>36.508910976635335</v>
      </c>
      <c r="D60" s="204">
        <v>32.166441389106019</v>
      </c>
      <c r="E60" s="204"/>
      <c r="F60" s="204"/>
      <c r="G60" s="204">
        <v>130.55813899084598</v>
      </c>
      <c r="H60" s="204"/>
      <c r="I60" s="204"/>
      <c r="J60" s="1593"/>
    </row>
    <row r="61" spans="1:10" ht="14.25" customHeight="1" x14ac:dyDescent="0.25">
      <c r="A61" s="1594"/>
      <c r="B61" s="525" t="s">
        <v>763</v>
      </c>
      <c r="C61" s="198">
        <v>231.00023263410199</v>
      </c>
      <c r="D61" s="524">
        <v>203.52443403885638</v>
      </c>
      <c r="E61" s="198">
        <v>1786.3912938799999</v>
      </c>
      <c r="F61" s="198">
        <v>386.36176944566535</v>
      </c>
      <c r="G61" s="198">
        <v>836.23337378940141</v>
      </c>
      <c r="H61" s="524">
        <v>46.811321609898926</v>
      </c>
      <c r="I61" s="198">
        <v>45400</v>
      </c>
      <c r="J61" s="1593"/>
    </row>
    <row r="62" spans="1:10" ht="14.25" customHeight="1" x14ac:dyDescent="0.25">
      <c r="A62" s="1595"/>
      <c r="B62" s="196"/>
      <c r="C62" s="195"/>
      <c r="D62" s="195"/>
      <c r="E62" s="1754"/>
      <c r="F62" s="195"/>
      <c r="G62" s="1751"/>
      <c r="H62" s="195"/>
      <c r="I62" s="195"/>
      <c r="J62" s="1593"/>
    </row>
    <row r="63" spans="1:10" ht="14.25" customHeight="1" x14ac:dyDescent="0.25">
      <c r="A63" s="1594"/>
      <c r="B63" s="196" t="s">
        <v>762</v>
      </c>
      <c r="C63" s="195">
        <v>-0.68980139973293042</v>
      </c>
      <c r="D63" s="195">
        <v>-15.328919994065119</v>
      </c>
      <c r="E63" s="195"/>
      <c r="F63" s="195"/>
      <c r="G63" s="195">
        <v>30.970125929734799</v>
      </c>
      <c r="H63" s="195"/>
      <c r="I63" s="195"/>
      <c r="J63" s="1593"/>
    </row>
    <row r="64" spans="1:10" ht="14.25" customHeight="1" x14ac:dyDescent="0.25">
      <c r="A64" s="1594"/>
      <c r="B64" s="205" t="s">
        <v>761</v>
      </c>
      <c r="C64" s="204">
        <v>-2.3098554739303498</v>
      </c>
      <c r="D64" s="204">
        <v>-51.330121642896664</v>
      </c>
      <c r="E64" s="204"/>
      <c r="F64" s="204"/>
      <c r="G64" s="204">
        <v>20.413502391301037</v>
      </c>
      <c r="H64" s="204"/>
      <c r="I64" s="204"/>
      <c r="J64" s="1593"/>
    </row>
    <row r="65" spans="1:10" ht="14.25" customHeight="1" x14ac:dyDescent="0.25">
      <c r="A65" s="1594"/>
      <c r="B65" s="525" t="s">
        <v>427</v>
      </c>
      <c r="C65" s="198">
        <v>-2.9996568736632803</v>
      </c>
      <c r="D65" s="524">
        <v>-66.659041636961788</v>
      </c>
      <c r="E65" s="198">
        <v>45.129355439999998</v>
      </c>
      <c r="F65" s="198">
        <v>243.76015186504841</v>
      </c>
      <c r="G65" s="198">
        <v>51.383628321035836</v>
      </c>
      <c r="H65" s="198">
        <v>113.85854688164329</v>
      </c>
      <c r="I65" s="198">
        <v>1800</v>
      </c>
      <c r="J65" s="1593"/>
    </row>
    <row r="66" spans="1:10" ht="7.9" customHeight="1" x14ac:dyDescent="0.25">
      <c r="A66" s="1588"/>
      <c r="B66" s="207"/>
      <c r="C66" s="198"/>
      <c r="D66" s="198"/>
      <c r="E66" s="198"/>
      <c r="F66" s="198"/>
      <c r="G66" s="198"/>
      <c r="H66" s="198"/>
      <c r="I66" s="198"/>
      <c r="J66" s="1593"/>
    </row>
    <row r="67" spans="1:10" ht="14.25" customHeight="1" x14ac:dyDescent="0.25">
      <c r="B67" s="207" t="s">
        <v>685</v>
      </c>
      <c r="C67" s="195">
        <v>9.999885623712288</v>
      </c>
      <c r="D67" s="195"/>
      <c r="E67" s="195">
        <v>1.4039999996384722E-4</v>
      </c>
      <c r="F67" s="195">
        <v>8.2588235272851307E-4</v>
      </c>
      <c r="G67" s="195">
        <v>3.268546764773113</v>
      </c>
      <c r="H67" s="195"/>
      <c r="I67" s="198">
        <v>1700</v>
      </c>
      <c r="J67" s="1593"/>
    </row>
    <row r="68" spans="1:10" ht="6" customHeight="1" x14ac:dyDescent="0.25">
      <c r="B68" s="196"/>
      <c r="C68" s="195"/>
      <c r="D68" s="195"/>
      <c r="E68" s="195"/>
      <c r="F68" s="195"/>
      <c r="G68" s="195"/>
      <c r="H68" s="195"/>
      <c r="I68" s="195"/>
      <c r="J68" s="1593"/>
    </row>
    <row r="69" spans="1:10" ht="14.25" customHeight="1" x14ac:dyDescent="0.25">
      <c r="B69" s="196" t="s">
        <v>762</v>
      </c>
      <c r="C69" s="195">
        <v>203.76434155019817</v>
      </c>
      <c r="D69" s="195">
        <v>166.67839799607211</v>
      </c>
      <c r="E69" s="195"/>
      <c r="F69" s="195"/>
      <c r="G69" s="195">
        <v>736.64536072829026</v>
      </c>
      <c r="H69" s="195"/>
      <c r="I69" s="195"/>
      <c r="J69" s="1593"/>
    </row>
    <row r="70" spans="1:10" x14ac:dyDescent="0.25">
      <c r="A70" s="1594"/>
      <c r="B70" s="196" t="s">
        <v>761</v>
      </c>
      <c r="C70" s="204">
        <v>34.236119833952841</v>
      </c>
      <c r="D70" s="204">
        <v>28.005005999143432</v>
      </c>
      <c r="E70" s="204"/>
      <c r="F70" s="204"/>
      <c r="G70" s="204">
        <v>154.2401881469201</v>
      </c>
      <c r="H70" s="204"/>
      <c r="I70" s="204"/>
      <c r="J70" s="527"/>
    </row>
    <row r="71" spans="1:10" x14ac:dyDescent="0.25">
      <c r="A71" s="1602" t="s">
        <v>1445</v>
      </c>
      <c r="B71" s="1126"/>
      <c r="C71" s="1125">
        <v>238.00046138415101</v>
      </c>
      <c r="D71" s="1125">
        <v>194.68340399521554</v>
      </c>
      <c r="E71" s="1125">
        <v>1831.5207897199998</v>
      </c>
      <c r="F71" s="1125">
        <v>367.84258193643927</v>
      </c>
      <c r="G71" s="1125">
        <v>890.88554887521036</v>
      </c>
      <c r="H71" s="1125">
        <v>48.64184746772149</v>
      </c>
      <c r="I71" s="1125">
        <v>48900</v>
      </c>
      <c r="J71" s="1593"/>
    </row>
    <row r="72" spans="1:10" x14ac:dyDescent="0.25">
      <c r="A72" s="1588"/>
      <c r="B72" s="523"/>
      <c r="C72" s="1592"/>
      <c r="D72" s="1592"/>
      <c r="E72" s="1592"/>
      <c r="F72" s="1592"/>
      <c r="G72" s="1592"/>
      <c r="H72" s="1592"/>
      <c r="I72" s="1592"/>
      <c r="J72" s="1680"/>
    </row>
    <row r="73" spans="1:10" x14ac:dyDescent="0.25">
      <c r="A73" s="1602" t="s">
        <v>1269</v>
      </c>
      <c r="B73" s="1126"/>
      <c r="C73" s="1125">
        <v>1.0004391901400203</v>
      </c>
      <c r="D73" s="1125"/>
      <c r="E73" s="1125">
        <v>16.44609852</v>
      </c>
      <c r="F73" s="1125"/>
      <c r="G73" s="1125">
        <v>17.260697214206047</v>
      </c>
      <c r="H73" s="1125"/>
      <c r="I73" s="1125">
        <v>7700</v>
      </c>
      <c r="J73" s="1680"/>
    </row>
    <row r="74" spans="1:10" ht="8.4499999999999993" customHeight="1" x14ac:dyDescent="0.25">
      <c r="A74" s="1591"/>
      <c r="B74" s="206"/>
      <c r="C74" s="204"/>
      <c r="D74" s="204"/>
      <c r="E74" s="204"/>
      <c r="F74" s="204"/>
      <c r="G74" s="204"/>
      <c r="H74" s="204"/>
      <c r="I74" s="204"/>
    </row>
    <row r="75" spans="1:10" x14ac:dyDescent="0.25">
      <c r="A75" s="1602" t="s">
        <v>81</v>
      </c>
      <c r="B75" s="1126" t="s">
        <v>685</v>
      </c>
      <c r="C75" s="1125">
        <v>16.998789491997581</v>
      </c>
      <c r="D75" s="1125"/>
      <c r="E75" s="1125">
        <v>43.759586560000002</v>
      </c>
      <c r="F75" s="1125">
        <v>113.10497925939386</v>
      </c>
      <c r="G75" s="1125">
        <v>-31.064534334762268</v>
      </c>
      <c r="H75" s="1125">
        <v>-70.989094680245231</v>
      </c>
      <c r="I75" s="1125">
        <v>3900</v>
      </c>
    </row>
    <row r="76" spans="1:10" x14ac:dyDescent="0.25">
      <c r="A76" s="1588" t="s">
        <v>1441</v>
      </c>
      <c r="B76" s="522"/>
      <c r="C76" s="1592"/>
      <c r="D76" s="1592"/>
      <c r="E76" s="1592"/>
      <c r="F76" s="1592"/>
      <c r="G76" s="1592"/>
      <c r="H76" s="1592"/>
      <c r="I76" s="1592"/>
    </row>
    <row r="77" spans="1:10" x14ac:dyDescent="0.25">
      <c r="A77" s="1590" t="s">
        <v>1440</v>
      </c>
      <c r="B77" s="196" t="s">
        <v>762</v>
      </c>
      <c r="C77" s="195">
        <v>246.37274976657969</v>
      </c>
      <c r="D77" s="195">
        <v>40.874782209303973</v>
      </c>
      <c r="E77" s="195"/>
      <c r="F77" s="195"/>
      <c r="G77" s="195">
        <v>1763.0033906376534</v>
      </c>
      <c r="H77" s="195"/>
      <c r="I77" s="195"/>
    </row>
    <row r="78" spans="1:10" ht="15.75" thickBot="1" x14ac:dyDescent="0.3">
      <c r="A78" s="1589" t="s">
        <v>1267</v>
      </c>
      <c r="B78" s="205" t="s">
        <v>761</v>
      </c>
      <c r="C78" s="195">
        <v>84.627124093338296</v>
      </c>
      <c r="D78" s="204">
        <v>14.040169903498679</v>
      </c>
      <c r="E78" s="195"/>
      <c r="F78" s="195"/>
      <c r="G78" s="195">
        <v>594.48537835657055</v>
      </c>
      <c r="H78" s="204"/>
      <c r="I78" s="195"/>
    </row>
    <row r="79" spans="1:10" ht="15.75" thickBot="1" x14ac:dyDescent="0.3">
      <c r="A79" s="203" t="s">
        <v>425</v>
      </c>
      <c r="B79" s="202"/>
      <c r="C79" s="200">
        <v>330.99987385991801</v>
      </c>
      <c r="D79" s="200" t="s">
        <v>1604</v>
      </c>
      <c r="E79" s="200">
        <v>4677.333270099999</v>
      </c>
      <c r="F79" s="200">
        <v>180.95151271329149</v>
      </c>
      <c r="G79" s="200">
        <v>2357.4887689942238</v>
      </c>
      <c r="H79" s="200">
        <v>50.40241164905963</v>
      </c>
      <c r="I79" s="200">
        <v>241100</v>
      </c>
    </row>
    <row r="80" spans="1:10" ht="15.75" thickBot="1" x14ac:dyDescent="0.3">
      <c r="A80" s="1771"/>
      <c r="B80" s="1770"/>
      <c r="C80" s="1759"/>
      <c r="D80" s="1769"/>
      <c r="E80" s="1769"/>
      <c r="F80" s="1769"/>
      <c r="G80" s="1758"/>
      <c r="H80" s="1769"/>
      <c r="I80" s="1768"/>
    </row>
    <row r="81" spans="1:10" x14ac:dyDescent="0.25">
      <c r="A81" s="1767" t="s">
        <v>414</v>
      </c>
      <c r="B81" s="1766"/>
      <c r="C81" s="1765"/>
      <c r="D81" s="1764"/>
      <c r="E81" s="1762"/>
      <c r="F81" s="1763"/>
      <c r="G81" s="1763">
        <v>2199.6120000000001</v>
      </c>
      <c r="H81" s="1763"/>
      <c r="I81" s="1762"/>
    </row>
    <row r="82" spans="1:10" ht="15.75" thickBot="1" x14ac:dyDescent="0.3">
      <c r="A82" s="1761" t="s">
        <v>413</v>
      </c>
      <c r="B82" s="1760"/>
      <c r="C82" s="1759"/>
      <c r="D82" s="1758"/>
      <c r="E82" s="1757"/>
      <c r="F82" s="1757"/>
      <c r="G82" s="1757"/>
      <c r="H82" s="1757"/>
      <c r="I82" s="1757">
        <v>256287.66800000001</v>
      </c>
      <c r="J82" s="527"/>
    </row>
    <row r="83" spans="1:10" ht="8.25" customHeight="1" x14ac:dyDescent="0.25">
      <c r="A83" s="1756"/>
      <c r="B83" s="1754"/>
      <c r="C83" s="1752"/>
      <c r="D83" s="1755"/>
      <c r="G83" s="1751"/>
      <c r="I83" s="195"/>
    </row>
    <row r="84" spans="1:10" ht="12" customHeight="1" x14ac:dyDescent="0.25">
      <c r="A84" s="2510" t="s">
        <v>1437</v>
      </c>
      <c r="C84" s="1752"/>
      <c r="E84" s="1751"/>
      <c r="F84" s="1754"/>
      <c r="G84" s="1753"/>
      <c r="H84" s="1739"/>
      <c r="I84" s="198"/>
    </row>
    <row r="85" spans="1:10" ht="12" customHeight="1" x14ac:dyDescent="0.25">
      <c r="A85" s="2510" t="s">
        <v>1436</v>
      </c>
      <c r="C85" s="1752"/>
      <c r="E85" s="1751"/>
      <c r="G85" s="1750"/>
      <c r="I85" s="195"/>
    </row>
    <row r="86" spans="1:10" ht="12" customHeight="1" x14ac:dyDescent="0.25">
      <c r="A86" s="2510" t="s">
        <v>1435</v>
      </c>
      <c r="B86" s="1747"/>
      <c r="C86" s="210"/>
      <c r="D86" s="198"/>
      <c r="E86" s="195"/>
      <c r="F86" s="198"/>
      <c r="G86" s="198"/>
      <c r="H86" s="198"/>
      <c r="I86" s="198"/>
    </row>
    <row r="87" spans="1:10" x14ac:dyDescent="0.25">
      <c r="A87" s="1588"/>
      <c r="B87" s="195"/>
      <c r="C87" s="209"/>
      <c r="D87" s="195"/>
      <c r="E87" s="195"/>
      <c r="F87" s="195"/>
      <c r="G87" s="195"/>
      <c r="H87" s="195"/>
      <c r="I87" s="526"/>
    </row>
    <row r="88" spans="1:10" x14ac:dyDescent="0.25">
      <c r="A88" s="2510" t="s">
        <v>1605</v>
      </c>
      <c r="B88" s="1747"/>
      <c r="C88" s="209"/>
      <c r="D88" s="195"/>
      <c r="E88" s="195"/>
      <c r="F88" s="195"/>
      <c r="G88" s="195"/>
      <c r="H88" s="195"/>
      <c r="I88" s="1744"/>
    </row>
    <row r="89" spans="1:10" x14ac:dyDescent="0.25">
      <c r="A89" s="2510" t="s">
        <v>1602</v>
      </c>
      <c r="B89" s="196"/>
      <c r="C89" s="209"/>
      <c r="D89" s="195"/>
      <c r="E89" s="195"/>
      <c r="F89" s="195"/>
      <c r="G89" s="195"/>
      <c r="H89" s="195"/>
      <c r="I89" s="526"/>
    </row>
    <row r="90" spans="1:10" x14ac:dyDescent="0.25">
      <c r="A90" s="2510" t="s">
        <v>1603</v>
      </c>
      <c r="B90" s="1747"/>
      <c r="C90" s="209"/>
      <c r="D90" s="195"/>
      <c r="E90" s="195"/>
      <c r="F90" s="195"/>
      <c r="G90" s="195"/>
      <c r="H90" s="198"/>
      <c r="I90" s="1744"/>
    </row>
    <row r="91" spans="1:10" x14ac:dyDescent="0.25">
      <c r="A91" s="1748"/>
      <c r="B91" s="1747"/>
      <c r="C91" s="1746"/>
      <c r="D91" s="1745"/>
      <c r="E91" s="1745"/>
      <c r="F91" s="195"/>
      <c r="G91" s="195"/>
      <c r="H91" s="198"/>
      <c r="I91" s="1744"/>
    </row>
    <row r="92" spans="1:10" x14ac:dyDescent="0.25">
      <c r="B92" s="1743"/>
      <c r="C92" s="209"/>
      <c r="D92" s="195"/>
      <c r="E92" s="195"/>
      <c r="F92" s="195"/>
      <c r="G92" s="195"/>
      <c r="H92" s="1742"/>
      <c r="I92" s="526"/>
    </row>
    <row r="93" spans="1:10" x14ac:dyDescent="0.25">
      <c r="B93" s="195"/>
      <c r="C93" s="209"/>
      <c r="D93" s="195"/>
      <c r="E93" s="195"/>
      <c r="F93" s="195"/>
      <c r="G93" s="195"/>
      <c r="H93" s="195"/>
      <c r="I93" s="526"/>
    </row>
    <row r="94" spans="1:10" x14ac:dyDescent="0.25">
      <c r="B94" s="195"/>
      <c r="C94" s="209"/>
      <c r="D94" s="195"/>
      <c r="E94" s="195"/>
      <c r="F94" s="195"/>
      <c r="G94" s="195"/>
      <c r="H94" s="195"/>
      <c r="I94" s="526"/>
    </row>
    <row r="95" spans="1:10" x14ac:dyDescent="0.25">
      <c r="B95" s="1739"/>
      <c r="C95" s="1741"/>
      <c r="D95" s="1739"/>
      <c r="E95" s="1739"/>
      <c r="F95" s="1739"/>
      <c r="G95" s="1740"/>
      <c r="H95" s="1739"/>
      <c r="I95" s="1738"/>
    </row>
    <row r="96" spans="1:10" x14ac:dyDescent="0.25">
      <c r="B96" s="1739"/>
      <c r="C96" s="1741"/>
      <c r="D96" s="1739"/>
      <c r="E96" s="1739"/>
      <c r="F96" s="1739"/>
      <c r="G96" s="1740"/>
      <c r="H96" s="1739"/>
      <c r="I96" s="1738"/>
    </row>
    <row r="97" spans="9:9" x14ac:dyDescent="0.25">
      <c r="I97" s="1737"/>
    </row>
    <row r="100" spans="9:9" x14ac:dyDescent="0.25">
      <c r="I100" s="1737"/>
    </row>
  </sheetData>
  <mergeCells count="2">
    <mergeCell ref="E3:E4"/>
    <mergeCell ref="I3:I4"/>
  </mergeCells>
  <pageMargins left="0.7" right="0.7" top="0.75" bottom="0.75" header="0.3" footer="0.3"/>
  <pageSetup paperSize="9" scale="60" fitToWidth="0" fitToHeight="0" orientation="portrait" r:id="rId1"/>
  <rowBreaks count="1" manualBreakCount="1">
    <brk id="91" max="8" man="1"/>
  </rowBreaks>
  <customProperties>
    <customPr name="_pios_id" r:id="rId2"/>
  </customPropertie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5120C-8242-4049-A7B2-E9F2EC913DAB}">
  <sheetPr codeName="Sheet35"/>
  <dimension ref="A1:U85"/>
  <sheetViews>
    <sheetView view="pageBreakPreview" topLeftCell="A64" zoomScale="60" zoomScaleNormal="90" workbookViewId="0">
      <selection activeCell="F89" sqref="F89"/>
    </sheetView>
  </sheetViews>
  <sheetFormatPr defaultColWidth="9.140625" defaultRowHeight="15" x14ac:dyDescent="0.25"/>
  <cols>
    <col min="1" max="1" width="26.7109375" style="1736" customWidth="1"/>
    <col min="2" max="2" width="24.7109375" style="1733" customWidth="1"/>
    <col min="3" max="3" width="9" style="1786" customWidth="1"/>
    <col min="4" max="4" width="10" style="1733" customWidth="1"/>
    <col min="5" max="5" width="11.28515625" style="1733" customWidth="1"/>
    <col min="6" max="6" width="10.7109375" style="1733" customWidth="1"/>
    <col min="7" max="7" width="9.42578125" style="1734" customWidth="1"/>
    <col min="8" max="8" width="11.28515625" style="1733" customWidth="1"/>
    <col min="9" max="9" width="13" style="1732" customWidth="1"/>
    <col min="11" max="20" width="9.140625" style="1785"/>
  </cols>
  <sheetData>
    <row r="1" spans="1:21" x14ac:dyDescent="0.25">
      <c r="A1" s="182" t="s">
        <v>1268</v>
      </c>
      <c r="B1" s="179"/>
      <c r="C1" s="520"/>
      <c r="D1" s="521"/>
      <c r="E1" s="520"/>
      <c r="F1" s="521"/>
      <c r="G1" s="521"/>
      <c r="H1" s="521"/>
      <c r="I1" s="213"/>
    </row>
    <row r="2" spans="1:21" ht="6.6" customHeight="1" x14ac:dyDescent="0.25">
      <c r="A2" s="212"/>
      <c r="B2" s="179"/>
      <c r="C2" s="1599"/>
      <c r="D2" s="195"/>
      <c r="E2" s="195"/>
      <c r="F2" s="195"/>
      <c r="G2" s="195"/>
      <c r="H2" s="195"/>
      <c r="I2" s="1593"/>
    </row>
    <row r="3" spans="1:21" s="1598" customFormat="1" ht="18" customHeight="1" x14ac:dyDescent="0.2">
      <c r="A3" s="197" t="s">
        <v>173</v>
      </c>
      <c r="B3" s="211"/>
      <c r="C3" s="852" t="s">
        <v>436</v>
      </c>
      <c r="D3" s="852" t="s">
        <v>435</v>
      </c>
      <c r="E3" s="2675" t="s">
        <v>764</v>
      </c>
      <c r="F3" s="852" t="s">
        <v>434</v>
      </c>
      <c r="G3" s="852"/>
      <c r="H3" s="852" t="s">
        <v>433</v>
      </c>
      <c r="I3" s="2675" t="s">
        <v>759</v>
      </c>
      <c r="K3" s="1792"/>
      <c r="L3" s="1792"/>
      <c r="M3" s="1792"/>
      <c r="N3" s="1792"/>
      <c r="O3" s="1792"/>
      <c r="P3" s="1792"/>
      <c r="Q3" s="1792"/>
      <c r="R3" s="1792"/>
      <c r="S3" s="1792"/>
      <c r="T3" s="1792"/>
    </row>
    <row r="4" spans="1:21" s="1598" customFormat="1" ht="11.25" x14ac:dyDescent="0.2">
      <c r="A4" s="197"/>
      <c r="B4" s="197"/>
      <c r="C4" s="851" t="s">
        <v>432</v>
      </c>
      <c r="D4" s="851" t="s">
        <v>418</v>
      </c>
      <c r="E4" s="2676"/>
      <c r="F4" s="851" t="s">
        <v>418</v>
      </c>
      <c r="G4" s="851" t="s">
        <v>421</v>
      </c>
      <c r="H4" s="851" t="s">
        <v>1607</v>
      </c>
      <c r="I4" s="2677"/>
      <c r="K4" s="1792"/>
      <c r="L4" s="1792"/>
      <c r="M4" s="1792"/>
      <c r="N4" s="1792"/>
      <c r="O4" s="1792"/>
      <c r="P4" s="1792"/>
      <c r="Q4" s="1792"/>
      <c r="R4" s="1792"/>
      <c r="S4" s="1792"/>
      <c r="T4" s="1792"/>
    </row>
    <row r="5" spans="1:21" ht="14.25" customHeight="1" x14ac:dyDescent="0.25">
      <c r="A5" s="1597"/>
      <c r="B5" s="196" t="s">
        <v>762</v>
      </c>
      <c r="C5" s="257">
        <v>2.1469872884457795</v>
      </c>
      <c r="D5" s="195">
        <v>14.700253616735399</v>
      </c>
      <c r="E5" s="195"/>
      <c r="F5" s="195"/>
      <c r="G5" s="1751">
        <v>131.08120621529105</v>
      </c>
      <c r="H5" s="195"/>
      <c r="I5" s="195"/>
      <c r="K5" s="1787"/>
      <c r="L5" s="1787"/>
      <c r="M5" s="1787"/>
      <c r="N5" s="1787"/>
      <c r="O5" s="1787"/>
      <c r="P5" s="1787"/>
      <c r="Q5" s="1787"/>
      <c r="R5" s="1787"/>
      <c r="S5" s="1787"/>
      <c r="T5" s="1787"/>
      <c r="U5" s="1414"/>
    </row>
    <row r="6" spans="1:21" ht="14.25" customHeight="1" x14ac:dyDescent="0.25">
      <c r="A6" s="1594"/>
      <c r="B6" s="205" t="s">
        <v>761</v>
      </c>
      <c r="C6" s="204">
        <v>2.8480778139005101</v>
      </c>
      <c r="D6" s="204">
        <v>36.502118729900801</v>
      </c>
      <c r="E6" s="204"/>
      <c r="F6" s="204"/>
      <c r="G6" s="204">
        <v>102.60139563630028</v>
      </c>
      <c r="H6" s="204"/>
      <c r="I6" s="204"/>
      <c r="K6" s="1787"/>
      <c r="L6" s="1787"/>
      <c r="M6" s="1787"/>
      <c r="N6" s="1787"/>
      <c r="O6" s="1787"/>
      <c r="P6" s="1787"/>
      <c r="Q6" s="1787"/>
      <c r="R6" s="1787"/>
      <c r="S6" s="1787"/>
      <c r="T6" s="1787"/>
      <c r="U6" s="1414"/>
    </row>
    <row r="7" spans="1:21" ht="14.25" customHeight="1" x14ac:dyDescent="0.25">
      <c r="A7" s="1780"/>
      <c r="B7" s="207" t="s">
        <v>431</v>
      </c>
      <c r="C7" s="414">
        <v>4.9950651023462891</v>
      </c>
      <c r="D7" s="198">
        <v>51.202372346636196</v>
      </c>
      <c r="E7" s="198">
        <v>270.74247458000002</v>
      </c>
      <c r="F7" s="198">
        <v>807.05839184477782</v>
      </c>
      <c r="G7" s="198">
        <v>233.68260185159133</v>
      </c>
      <c r="H7" s="198">
        <v>86.311762575894562</v>
      </c>
      <c r="I7" s="198">
        <v>3121</v>
      </c>
      <c r="K7" s="1787"/>
      <c r="L7" s="1787"/>
      <c r="M7" s="1787"/>
      <c r="N7" s="1787"/>
      <c r="O7" s="1787"/>
      <c r="P7" s="1787"/>
      <c r="Q7" s="1787"/>
      <c r="R7" s="1787"/>
      <c r="S7" s="1787"/>
      <c r="T7" s="1787"/>
      <c r="U7" s="1414"/>
    </row>
    <row r="8" spans="1:21" ht="14.25" customHeight="1" x14ac:dyDescent="0.25">
      <c r="A8" s="1594"/>
      <c r="B8" s="196" t="s">
        <v>762</v>
      </c>
      <c r="C8" s="257">
        <v>9.436573829999988</v>
      </c>
      <c r="D8" s="195">
        <v>11.508016865853644</v>
      </c>
      <c r="E8" s="195"/>
      <c r="F8" s="195"/>
      <c r="G8" s="1751">
        <v>42.797514129999996</v>
      </c>
      <c r="H8" s="195"/>
      <c r="I8" s="195"/>
      <c r="K8" s="1787"/>
      <c r="L8" s="1787"/>
      <c r="M8" s="1787"/>
      <c r="N8" s="1787"/>
      <c r="O8" s="1787"/>
      <c r="P8" s="1787"/>
      <c r="Q8" s="1787"/>
      <c r="R8" s="1787"/>
      <c r="S8" s="1787"/>
      <c r="T8" s="1787"/>
      <c r="U8" s="1414"/>
    </row>
    <row r="9" spans="1:21" ht="14.25" customHeight="1" x14ac:dyDescent="0.25">
      <c r="A9" s="1594"/>
      <c r="B9" s="205" t="s">
        <v>761</v>
      </c>
      <c r="C9" s="2170">
        <v>-0.43993903000000001</v>
      </c>
      <c r="D9" s="204">
        <v>-0.53651101219512198</v>
      </c>
      <c r="E9" s="204"/>
      <c r="F9" s="204"/>
      <c r="G9" s="204">
        <v>48.247701609999993</v>
      </c>
      <c r="H9" s="204"/>
      <c r="I9" s="204"/>
      <c r="K9" s="1787"/>
      <c r="L9" s="1787"/>
      <c r="M9" s="1787"/>
      <c r="N9" s="1787"/>
      <c r="O9" s="1787"/>
      <c r="P9" s="1787"/>
      <c r="Q9" s="1787"/>
      <c r="R9" s="1787"/>
      <c r="S9" s="1787"/>
      <c r="T9" s="1787"/>
      <c r="U9" s="1414"/>
    </row>
    <row r="10" spans="1:21" ht="14.25" customHeight="1" x14ac:dyDescent="0.25">
      <c r="A10" s="1594"/>
      <c r="B10" s="207" t="s">
        <v>430</v>
      </c>
      <c r="C10" s="414">
        <v>8.9966347999999901</v>
      </c>
      <c r="D10" s="198">
        <v>10.971505853658524</v>
      </c>
      <c r="E10" s="198">
        <v>620.62465791000011</v>
      </c>
      <c r="F10" s="198">
        <v>188.69107194349675</v>
      </c>
      <c r="G10" s="198">
        <v>91.045215739999989</v>
      </c>
      <c r="H10" s="198">
        <v>14.669932072406139</v>
      </c>
      <c r="I10" s="198">
        <v>32800</v>
      </c>
      <c r="K10" s="1787"/>
      <c r="L10" s="1787"/>
      <c r="M10" s="1787"/>
      <c r="N10" s="1787"/>
      <c r="O10" s="1787"/>
      <c r="P10" s="1787"/>
      <c r="Q10" s="1787"/>
      <c r="R10" s="1787"/>
      <c r="S10" s="1787"/>
      <c r="T10" s="1787"/>
      <c r="U10" s="1414"/>
    </row>
    <row r="11" spans="1:21" ht="14.25" customHeight="1" x14ac:dyDescent="0.25">
      <c r="A11" s="1594"/>
      <c r="B11" s="196" t="s">
        <v>762</v>
      </c>
      <c r="C11" s="257">
        <v>9.7573663280103169</v>
      </c>
      <c r="D11" s="195">
        <v>11.087916281829905</v>
      </c>
      <c r="E11" s="195"/>
      <c r="F11" s="195"/>
      <c r="G11" s="1751">
        <v>41.566542126849299</v>
      </c>
      <c r="H11" s="195"/>
      <c r="I11" s="195"/>
      <c r="K11" s="1787"/>
      <c r="L11" s="1787"/>
      <c r="M11" s="1787"/>
      <c r="N11" s="1787"/>
      <c r="O11" s="1787"/>
      <c r="P11" s="1787"/>
      <c r="Q11" s="1787"/>
      <c r="R11" s="1787"/>
      <c r="S11" s="1787"/>
      <c r="T11" s="1787"/>
      <c r="U11" s="1414"/>
    </row>
    <row r="12" spans="1:21" ht="14.25" customHeight="1" x14ac:dyDescent="0.25">
      <c r="A12" s="1594"/>
      <c r="B12" s="205" t="s">
        <v>761</v>
      </c>
      <c r="C12" s="2170">
        <v>-3.7594867270994166</v>
      </c>
      <c r="D12" s="204">
        <v>-4.272144008067519</v>
      </c>
      <c r="E12" s="204"/>
      <c r="F12" s="204"/>
      <c r="G12" s="204">
        <v>17.218084517174798</v>
      </c>
      <c r="H12" s="204"/>
      <c r="I12" s="204"/>
      <c r="K12" s="1787"/>
      <c r="L12" s="1787"/>
      <c r="M12" s="1787"/>
      <c r="N12" s="1787"/>
      <c r="O12" s="1787"/>
      <c r="P12" s="1787"/>
      <c r="Q12" s="1787"/>
      <c r="R12" s="1787"/>
      <c r="S12" s="1787"/>
      <c r="T12" s="1787"/>
      <c r="U12" s="1414"/>
    </row>
    <row r="13" spans="1:21" ht="14.25" customHeight="1" x14ac:dyDescent="0.25">
      <c r="A13" s="1594"/>
      <c r="B13" s="207" t="s">
        <v>429</v>
      </c>
      <c r="C13" s="414">
        <v>5.9978796009109008</v>
      </c>
      <c r="D13" s="198">
        <v>6.8157722737623878</v>
      </c>
      <c r="E13" s="198">
        <v>138.34125131000002</v>
      </c>
      <c r="F13" s="198">
        <v>39.235967085904491</v>
      </c>
      <c r="G13" s="198">
        <v>58.784626644024101</v>
      </c>
      <c r="H13" s="198">
        <v>42.492478626131124</v>
      </c>
      <c r="I13" s="414">
        <v>35300</v>
      </c>
      <c r="K13" s="1787"/>
      <c r="L13" s="1787"/>
      <c r="M13" s="1787"/>
      <c r="N13" s="1787"/>
      <c r="O13" s="1787"/>
      <c r="P13" s="1787"/>
      <c r="Q13" s="1787"/>
      <c r="R13" s="1787"/>
      <c r="S13" s="1787"/>
      <c r="T13" s="1787"/>
      <c r="U13" s="1414"/>
    </row>
    <row r="14" spans="1:21" ht="14.25" customHeight="1" x14ac:dyDescent="0.25">
      <c r="A14" s="1594"/>
      <c r="B14" s="196" t="s">
        <v>762</v>
      </c>
      <c r="C14" s="257">
        <v>5.6824885598601478</v>
      </c>
      <c r="D14" s="195">
        <v>5.0736504998751322</v>
      </c>
      <c r="E14" s="195"/>
      <c r="F14" s="195"/>
      <c r="G14" s="1751">
        <v>13.634677726571633</v>
      </c>
      <c r="H14" s="195"/>
      <c r="I14" s="257"/>
      <c r="K14" s="1787"/>
      <c r="L14" s="1787"/>
      <c r="M14" s="1787"/>
      <c r="N14" s="1787"/>
      <c r="O14" s="1787"/>
      <c r="P14" s="1787"/>
      <c r="Q14" s="1787"/>
      <c r="R14" s="1787"/>
      <c r="S14" s="1787"/>
      <c r="T14" s="1787"/>
      <c r="U14" s="1414"/>
    </row>
    <row r="15" spans="1:21" ht="14.25" customHeight="1" x14ac:dyDescent="0.25">
      <c r="A15" s="1594"/>
      <c r="B15" s="205" t="s">
        <v>761</v>
      </c>
      <c r="C15" s="2170">
        <v>0.32183605632546319</v>
      </c>
      <c r="D15" s="204">
        <v>0.28735362171916357</v>
      </c>
      <c r="E15" s="204"/>
      <c r="F15" s="204"/>
      <c r="G15" s="204">
        <v>11.096923574612253</v>
      </c>
      <c r="H15" s="204"/>
      <c r="I15" s="2170"/>
      <c r="K15" s="1787"/>
      <c r="L15" s="1787"/>
      <c r="M15" s="1787"/>
      <c r="N15" s="1787"/>
      <c r="O15" s="1787"/>
      <c r="P15" s="1787"/>
      <c r="Q15" s="1787"/>
      <c r="R15" s="1787"/>
      <c r="S15" s="1787"/>
      <c r="T15" s="1787"/>
      <c r="U15" s="1414"/>
    </row>
    <row r="16" spans="1:21" ht="14.25" customHeight="1" x14ac:dyDescent="0.25">
      <c r="A16" s="1594"/>
      <c r="B16" s="207" t="s">
        <v>428</v>
      </c>
      <c r="C16" s="414">
        <v>6.0043246161856105</v>
      </c>
      <c r="D16" s="198">
        <v>5.361004121594295</v>
      </c>
      <c r="E16" s="198">
        <v>110.34629105</v>
      </c>
      <c r="F16" s="198">
        <v>24.617278700403162</v>
      </c>
      <c r="G16" s="198">
        <v>24.731601301183886</v>
      </c>
      <c r="H16" s="198">
        <v>22.412716427394489</v>
      </c>
      <c r="I16" s="414">
        <v>44800</v>
      </c>
      <c r="K16" s="1787"/>
      <c r="L16" s="1787"/>
      <c r="M16" s="1787"/>
      <c r="N16" s="1787"/>
      <c r="O16" s="1787"/>
      <c r="P16" s="1787"/>
      <c r="Q16" s="1787"/>
      <c r="R16" s="1787"/>
      <c r="S16" s="1787"/>
      <c r="T16" s="1787"/>
      <c r="U16" s="1414"/>
    </row>
    <row r="17" spans="1:21" ht="14.25" customHeight="1" x14ac:dyDescent="0.25">
      <c r="A17" s="1594"/>
      <c r="B17" s="196"/>
      <c r="C17" s="257"/>
      <c r="D17" s="1127"/>
      <c r="E17" s="195"/>
      <c r="F17" s="195"/>
      <c r="G17" s="195"/>
      <c r="H17" s="195"/>
      <c r="I17" s="257"/>
      <c r="K17" s="1787"/>
      <c r="L17" s="1787"/>
      <c r="M17" s="1787"/>
      <c r="N17" s="1787"/>
      <c r="O17" s="1787"/>
      <c r="P17" s="1787"/>
      <c r="Q17" s="1787"/>
      <c r="R17" s="1787"/>
      <c r="S17" s="1787"/>
      <c r="T17" s="1787"/>
      <c r="U17" s="1414"/>
    </row>
    <row r="18" spans="1:21" ht="14.25" customHeight="1" x14ac:dyDescent="0.25">
      <c r="A18" s="1594"/>
      <c r="B18" s="207" t="s">
        <v>3</v>
      </c>
      <c r="C18" s="414">
        <v>-1.0014602733025009</v>
      </c>
      <c r="D18" s="198"/>
      <c r="E18" s="198">
        <v>96.720828439999877</v>
      </c>
      <c r="F18" s="198"/>
      <c r="G18" s="198">
        <v>11.741837185649416</v>
      </c>
      <c r="H18" s="198"/>
      <c r="I18" s="257"/>
      <c r="K18" s="1787"/>
      <c r="L18" s="1787"/>
      <c r="M18" s="1787"/>
      <c r="N18" s="1787"/>
      <c r="O18" s="1787"/>
      <c r="P18" s="1787"/>
      <c r="Q18" s="1787"/>
      <c r="R18" s="1787"/>
      <c r="S18" s="1787"/>
      <c r="T18" s="1787"/>
      <c r="U18" s="1414"/>
    </row>
    <row r="19" spans="1:21" ht="6.6" customHeight="1" x14ac:dyDescent="0.25">
      <c r="A19" s="1596"/>
      <c r="B19" s="207"/>
      <c r="C19" s="414"/>
      <c r="D19" s="198"/>
      <c r="E19" s="198"/>
      <c r="F19" s="210"/>
      <c r="G19" s="198"/>
      <c r="H19" s="198"/>
      <c r="I19" s="414"/>
      <c r="K19" s="1787"/>
      <c r="L19" s="1787"/>
      <c r="M19" s="1787"/>
      <c r="N19" s="1787"/>
      <c r="O19" s="1787"/>
      <c r="P19" s="1787"/>
      <c r="Q19" s="1787"/>
      <c r="R19" s="1787"/>
      <c r="S19" s="1787"/>
      <c r="T19" s="1787"/>
      <c r="U19" s="1414"/>
    </row>
    <row r="20" spans="1:21" ht="14.25" customHeight="1" x14ac:dyDescent="0.25">
      <c r="A20" s="1594"/>
      <c r="B20" s="196" t="s">
        <v>762</v>
      </c>
      <c r="C20" s="257">
        <v>26.496198002638643</v>
      </c>
      <c r="D20" s="195">
        <v>9.1428465947114468</v>
      </c>
      <c r="E20" s="195"/>
      <c r="F20" s="209"/>
      <c r="G20" s="1777">
        <v>234.39033870009419</v>
      </c>
      <c r="H20" s="195"/>
      <c r="I20" s="257"/>
      <c r="K20" s="1787"/>
      <c r="L20" s="1787"/>
      <c r="M20" s="1787"/>
      <c r="N20" s="1787"/>
      <c r="O20" s="1787"/>
      <c r="P20" s="1787"/>
      <c r="Q20" s="1787"/>
      <c r="R20" s="1787"/>
      <c r="S20" s="1787"/>
      <c r="T20" s="1787"/>
      <c r="U20" s="1414"/>
    </row>
    <row r="21" spans="1:21" ht="14.25" customHeight="1" x14ac:dyDescent="0.25">
      <c r="A21" s="1596"/>
      <c r="B21" s="205" t="s">
        <v>761</v>
      </c>
      <c r="C21" s="2170">
        <v>-1.4937541564982404</v>
      </c>
      <c r="D21" s="204">
        <v>-0.51543867168096913</v>
      </c>
      <c r="E21" s="204"/>
      <c r="F21" s="208"/>
      <c r="G21" s="204">
        <v>185.59554402235457</v>
      </c>
      <c r="H21" s="204"/>
      <c r="I21" s="2170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414"/>
    </row>
    <row r="22" spans="1:21" ht="14.25" customHeight="1" x14ac:dyDescent="0.25">
      <c r="A22" s="1602" t="s">
        <v>718</v>
      </c>
      <c r="B22" s="1601"/>
      <c r="C22" s="2171">
        <v>25.002443846140398</v>
      </c>
      <c r="D22" s="1600">
        <v>8.6274079230304768</v>
      </c>
      <c r="E22" s="1600">
        <v>1236.77550329</v>
      </c>
      <c r="F22" s="1600">
        <v>106.30608756717359</v>
      </c>
      <c r="G22" s="1600">
        <v>419.98588272244876</v>
      </c>
      <c r="H22" s="1600">
        <v>33.958134002915337</v>
      </c>
      <c r="I22" s="2171">
        <v>116021</v>
      </c>
      <c r="K22" s="1787"/>
      <c r="L22" s="1787"/>
      <c r="M22" s="1787"/>
      <c r="N22" s="1787"/>
      <c r="O22" s="1787"/>
      <c r="P22" s="1787"/>
      <c r="Q22" s="1787"/>
      <c r="R22" s="1787"/>
      <c r="S22" s="1787"/>
      <c r="T22" s="1787"/>
      <c r="U22" s="1414"/>
    </row>
    <row r="23" spans="1:21" ht="8.4499999999999993" customHeight="1" x14ac:dyDescent="0.25">
      <c r="C23" s="2172"/>
      <c r="I23" s="2174"/>
      <c r="K23" s="1787"/>
      <c r="L23" s="1787"/>
      <c r="M23" s="1787"/>
      <c r="N23" s="1787"/>
      <c r="O23" s="1787"/>
      <c r="P23" s="1787"/>
      <c r="Q23" s="1787"/>
      <c r="R23" s="1787"/>
      <c r="S23" s="1787"/>
      <c r="T23" s="1787"/>
      <c r="U23" s="1414"/>
    </row>
    <row r="24" spans="1:21" ht="14.25" customHeight="1" x14ac:dyDescent="0.25">
      <c r="B24" s="196" t="s">
        <v>762</v>
      </c>
      <c r="C24" s="257">
        <v>13.133475657415682</v>
      </c>
      <c r="D24" s="195">
        <v>126.84294958416586</v>
      </c>
      <c r="E24" s="195"/>
      <c r="F24" s="195"/>
      <c r="G24" s="1751">
        <v>358.73366510714942</v>
      </c>
      <c r="H24" s="195"/>
      <c r="I24" s="257"/>
      <c r="K24" s="1787"/>
      <c r="L24" s="1787"/>
      <c r="M24" s="1787"/>
      <c r="N24" s="1787"/>
      <c r="O24" s="1787"/>
      <c r="P24" s="1787"/>
      <c r="Q24" s="1787"/>
      <c r="R24" s="1787"/>
      <c r="S24" s="1787"/>
      <c r="T24" s="1787"/>
      <c r="U24" s="1414"/>
    </row>
    <row r="25" spans="1:21" ht="14.25" customHeight="1" x14ac:dyDescent="0.25">
      <c r="B25" s="205" t="s">
        <v>761</v>
      </c>
      <c r="C25" s="2170">
        <v>9.8654993534775173</v>
      </c>
      <c r="D25" s="204">
        <v>88.539370459748866</v>
      </c>
      <c r="E25" s="204"/>
      <c r="F25" s="204"/>
      <c r="G25" s="204">
        <v>72.261512825388081</v>
      </c>
      <c r="H25" s="204"/>
      <c r="I25" s="2170"/>
      <c r="K25" s="1787"/>
      <c r="L25" s="1787"/>
      <c r="M25" s="1787"/>
      <c r="N25" s="1787"/>
      <c r="O25" s="1787"/>
      <c r="P25" s="1787"/>
      <c r="Q25" s="1787"/>
      <c r="R25" s="1787"/>
      <c r="S25" s="1787"/>
      <c r="T25" s="1787"/>
      <c r="U25" s="1414"/>
    </row>
    <row r="26" spans="1:21" ht="14.25" customHeight="1" x14ac:dyDescent="0.25">
      <c r="B26" s="207" t="s">
        <v>431</v>
      </c>
      <c r="C26" s="414">
        <v>22.998975010893197</v>
      </c>
      <c r="D26" s="198">
        <v>215.38232004391472</v>
      </c>
      <c r="E26" s="198">
        <v>570.39408205000007</v>
      </c>
      <c r="F26" s="198">
        <v>1166.9284876243642</v>
      </c>
      <c r="G26" s="198">
        <v>430.9951779325375</v>
      </c>
      <c r="H26" s="198">
        <v>75.560948385638568</v>
      </c>
      <c r="I26" s="414">
        <v>4357</v>
      </c>
      <c r="K26" s="1787"/>
      <c r="L26" s="1787"/>
      <c r="M26" s="1787"/>
      <c r="N26" s="1787"/>
      <c r="O26" s="1787"/>
      <c r="P26" s="1787"/>
      <c r="Q26" s="1787"/>
      <c r="R26" s="1787"/>
      <c r="S26" s="1787"/>
      <c r="T26" s="1787"/>
      <c r="U26" s="1414"/>
    </row>
    <row r="27" spans="1:21" ht="14.25" customHeight="1" x14ac:dyDescent="0.25">
      <c r="B27" s="196" t="s">
        <v>762</v>
      </c>
      <c r="C27" s="257">
        <v>-7.303096119321129</v>
      </c>
      <c r="D27" s="195">
        <v>-18.815212296480983</v>
      </c>
      <c r="E27" s="195"/>
      <c r="F27" s="195"/>
      <c r="G27" s="1751">
        <v>186.42121073896112</v>
      </c>
      <c r="H27" s="195"/>
      <c r="I27" s="257"/>
      <c r="K27" s="1787"/>
      <c r="L27" s="1787"/>
      <c r="M27" s="1787"/>
      <c r="N27" s="1787"/>
      <c r="O27" s="1787"/>
      <c r="P27" s="1787"/>
      <c r="Q27" s="1787"/>
      <c r="R27" s="1787"/>
      <c r="S27" s="1787"/>
      <c r="T27" s="1787"/>
      <c r="U27" s="1414"/>
    </row>
    <row r="28" spans="1:21" ht="14.25" customHeight="1" x14ac:dyDescent="0.25">
      <c r="B28" s="205" t="s">
        <v>761</v>
      </c>
      <c r="C28" s="2170">
        <v>0.30349341823028986</v>
      </c>
      <c r="D28" s="204">
        <v>0.90595050217996964</v>
      </c>
      <c r="E28" s="204"/>
      <c r="F28" s="204"/>
      <c r="G28" s="204">
        <v>35.591471128356176</v>
      </c>
      <c r="H28" s="204"/>
      <c r="I28" s="2170"/>
      <c r="K28" s="1787"/>
      <c r="L28" s="1787"/>
      <c r="M28" s="1787"/>
      <c r="N28" s="1787"/>
      <c r="O28" s="1787"/>
      <c r="P28" s="1787"/>
      <c r="Q28" s="1787"/>
      <c r="R28" s="1787"/>
      <c r="S28" s="1787"/>
      <c r="T28" s="1787"/>
      <c r="U28" s="1414"/>
    </row>
    <row r="29" spans="1:21" ht="14.25" customHeight="1" x14ac:dyDescent="0.25">
      <c r="B29" s="207" t="s">
        <v>430</v>
      </c>
      <c r="C29" s="414">
        <v>-6.9996027010908399</v>
      </c>
      <c r="D29" s="198">
        <v>-17.909261794301013</v>
      </c>
      <c r="E29" s="198">
        <v>607.58371093999995</v>
      </c>
      <c r="F29" s="198">
        <v>446.03079231365967</v>
      </c>
      <c r="G29" s="198">
        <v>222.0126818673173</v>
      </c>
      <c r="H29" s="198">
        <v>36.540262332549837</v>
      </c>
      <c r="I29" s="414">
        <v>13400</v>
      </c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414"/>
    </row>
    <row r="30" spans="1:21" ht="14.25" customHeight="1" x14ac:dyDescent="0.25">
      <c r="B30" s="196" t="s">
        <v>762</v>
      </c>
      <c r="C30" s="257">
        <v>0.74270504796192183</v>
      </c>
      <c r="D30" s="195">
        <v>1.7896507179805345</v>
      </c>
      <c r="E30" s="195"/>
      <c r="F30" s="195"/>
      <c r="G30" s="1751">
        <v>77.375202603885285</v>
      </c>
      <c r="H30" s="195"/>
      <c r="I30" s="257"/>
      <c r="K30" s="1787"/>
      <c r="L30" s="1787"/>
      <c r="M30" s="1787"/>
      <c r="N30" s="1787"/>
      <c r="O30" s="1787"/>
      <c r="P30" s="1787"/>
      <c r="Q30" s="1787"/>
      <c r="R30" s="1787"/>
      <c r="S30" s="1787"/>
      <c r="T30" s="1787"/>
      <c r="U30" s="1414"/>
    </row>
    <row r="31" spans="1:21" ht="14.25" customHeight="1" x14ac:dyDescent="0.25">
      <c r="B31" s="205" t="s">
        <v>761</v>
      </c>
      <c r="C31" s="2170">
        <v>-0.74202299670512684</v>
      </c>
      <c r="D31" s="204">
        <v>-1.7880072209762095</v>
      </c>
      <c r="E31" s="204"/>
      <c r="F31" s="204"/>
      <c r="G31" s="204">
        <v>18.03443066202091</v>
      </c>
      <c r="H31" s="204"/>
      <c r="I31" s="2170"/>
      <c r="K31" s="1787"/>
      <c r="L31" s="1787"/>
      <c r="M31" s="1787"/>
      <c r="N31" s="1787"/>
      <c r="O31" s="1787"/>
      <c r="P31" s="1787"/>
      <c r="Q31" s="1787"/>
      <c r="R31" s="1787"/>
      <c r="S31" s="1787"/>
      <c r="T31" s="1787"/>
      <c r="U31" s="1414"/>
    </row>
    <row r="32" spans="1:21" ht="14.25" customHeight="1" x14ac:dyDescent="0.25">
      <c r="B32" s="207" t="s">
        <v>429</v>
      </c>
      <c r="C32" s="414">
        <v>6.8205125679501877E-4</v>
      </c>
      <c r="D32" s="198">
        <v>1.6434970043253463E-3</v>
      </c>
      <c r="E32" s="198">
        <v>212.71251574000001</v>
      </c>
      <c r="F32" s="198">
        <v>127.40778478185194</v>
      </c>
      <c r="G32" s="198">
        <v>95.409633265906194</v>
      </c>
      <c r="H32" s="198">
        <v>44.85379383248236</v>
      </c>
      <c r="I32" s="414">
        <v>16600</v>
      </c>
      <c r="K32" s="1787"/>
      <c r="L32" s="1787"/>
      <c r="M32" s="1787"/>
      <c r="N32" s="1787"/>
      <c r="O32" s="1787"/>
      <c r="P32" s="1787"/>
      <c r="Q32" s="1787"/>
      <c r="R32" s="1787"/>
      <c r="S32" s="1787"/>
      <c r="T32" s="1787"/>
      <c r="U32" s="1414"/>
    </row>
    <row r="33" spans="1:21" ht="14.25" customHeight="1" x14ac:dyDescent="0.25">
      <c r="B33" s="196" t="s">
        <v>762</v>
      </c>
      <c r="C33" s="257">
        <v>5.3990870193761475</v>
      </c>
      <c r="D33" s="195">
        <v>9.1647646237003055</v>
      </c>
      <c r="E33" s="195"/>
      <c r="F33" s="195"/>
      <c r="G33" s="1751">
        <v>37.087302991303311</v>
      </c>
      <c r="H33" s="195"/>
      <c r="I33" s="257"/>
      <c r="K33" s="1787"/>
      <c r="L33" s="1787"/>
      <c r="M33" s="1787"/>
      <c r="N33" s="1787"/>
      <c r="O33" s="1787"/>
      <c r="P33" s="1787"/>
      <c r="Q33" s="1787"/>
      <c r="R33" s="1787"/>
      <c r="S33" s="1787"/>
      <c r="T33" s="1787"/>
      <c r="U33" s="1414"/>
    </row>
    <row r="34" spans="1:21" ht="14.25" customHeight="1" x14ac:dyDescent="0.25">
      <c r="A34" s="1779"/>
      <c r="B34" s="205" t="s">
        <v>761</v>
      </c>
      <c r="C34" s="2170">
        <v>0.59598494759749265</v>
      </c>
      <c r="D34" s="204">
        <v>1.2416353074947766</v>
      </c>
      <c r="E34" s="204"/>
      <c r="F34" s="204"/>
      <c r="G34" s="204">
        <v>14.289257396211001</v>
      </c>
      <c r="H34" s="204"/>
      <c r="I34" s="2170"/>
      <c r="K34" s="1787"/>
      <c r="L34" s="1787"/>
      <c r="M34" s="1787"/>
      <c r="N34" s="1787"/>
      <c r="O34" s="1787"/>
      <c r="P34" s="1787"/>
      <c r="Q34" s="1787"/>
      <c r="R34" s="1787"/>
      <c r="S34" s="1787"/>
      <c r="T34" s="1787"/>
      <c r="U34" s="1414"/>
    </row>
    <row r="35" spans="1:21" ht="14.25" customHeight="1" x14ac:dyDescent="0.25">
      <c r="A35" s="1779"/>
      <c r="B35" s="207" t="s">
        <v>428</v>
      </c>
      <c r="C35" s="414">
        <v>5.9950719669736401</v>
      </c>
      <c r="D35" s="198">
        <v>10.406399931195084</v>
      </c>
      <c r="E35" s="198">
        <v>88.575261740000002</v>
      </c>
      <c r="F35" s="198">
        <v>46.009832835671801</v>
      </c>
      <c r="G35" s="198">
        <v>51.37656038751431</v>
      </c>
      <c r="H35" s="198">
        <v>58.003283736629363</v>
      </c>
      <c r="I35" s="414">
        <v>19200</v>
      </c>
      <c r="K35" s="1787"/>
      <c r="L35" s="1787"/>
      <c r="M35" s="1787"/>
      <c r="N35" s="1787"/>
      <c r="O35" s="1787"/>
      <c r="P35" s="1787"/>
      <c r="Q35" s="1787"/>
      <c r="R35" s="1787"/>
      <c r="S35" s="1787"/>
      <c r="T35" s="1787"/>
      <c r="U35" s="1414"/>
    </row>
    <row r="36" spans="1:21" ht="14.25" customHeight="1" x14ac:dyDescent="0.25">
      <c r="B36" s="1734"/>
      <c r="C36" s="2172"/>
      <c r="D36" s="1734"/>
      <c r="E36" s="1734"/>
      <c r="F36" s="1734"/>
      <c r="H36" s="1734"/>
      <c r="I36" s="2174"/>
      <c r="K36" s="1787"/>
      <c r="L36" s="1787"/>
      <c r="M36" s="1787"/>
      <c r="N36" s="1787"/>
      <c r="O36" s="1787"/>
      <c r="P36" s="1787"/>
      <c r="Q36" s="1787"/>
      <c r="R36" s="1787"/>
      <c r="S36" s="1787"/>
      <c r="T36" s="1787"/>
      <c r="U36" s="1414"/>
    </row>
    <row r="37" spans="1:21" ht="14.25" customHeight="1" x14ac:dyDescent="0.25">
      <c r="B37" s="207" t="s">
        <v>901</v>
      </c>
      <c r="C37" s="414">
        <v>6</v>
      </c>
      <c r="D37" s="198"/>
      <c r="E37" s="198">
        <v>89.580514579999885</v>
      </c>
      <c r="F37" s="198"/>
      <c r="G37" s="198">
        <v>242.27270978318467</v>
      </c>
      <c r="H37" s="198"/>
      <c r="I37" s="414">
        <v>11800</v>
      </c>
      <c r="K37" s="1787"/>
      <c r="L37" s="1787"/>
      <c r="M37" s="1787"/>
      <c r="N37" s="1787"/>
      <c r="O37" s="1787"/>
      <c r="P37" s="1787"/>
      <c r="Q37" s="1787"/>
      <c r="R37" s="1787"/>
      <c r="S37" s="1787"/>
      <c r="T37" s="1787"/>
      <c r="U37" s="1414"/>
    </row>
    <row r="38" spans="1:21" ht="4.9000000000000004" customHeight="1" x14ac:dyDescent="0.25">
      <c r="C38" s="2172"/>
      <c r="I38" s="2174"/>
      <c r="K38" s="1787"/>
      <c r="L38" s="1787"/>
      <c r="M38" s="1787"/>
      <c r="N38" s="1787"/>
      <c r="O38" s="1787"/>
      <c r="P38" s="1787"/>
      <c r="Q38" s="1787"/>
      <c r="R38" s="1787"/>
      <c r="S38" s="1787"/>
      <c r="T38" s="1787"/>
      <c r="U38" s="1414"/>
    </row>
    <row r="39" spans="1:21" ht="14.25" customHeight="1" x14ac:dyDescent="0.25">
      <c r="A39" s="1594"/>
      <c r="B39" s="196" t="s">
        <v>762</v>
      </c>
      <c r="C39" s="257">
        <v>17.344189879930287</v>
      </c>
      <c r="D39" s="195">
        <v>10.015263785014788</v>
      </c>
      <c r="E39" s="195"/>
      <c r="F39" s="209"/>
      <c r="G39" s="195">
        <v>832.77081387076316</v>
      </c>
      <c r="H39" s="195"/>
      <c r="I39" s="257"/>
      <c r="K39" s="1787"/>
      <c r="L39" s="1787"/>
      <c r="M39" s="1787"/>
      <c r="N39" s="1787"/>
      <c r="O39" s="1787"/>
      <c r="P39" s="1787"/>
      <c r="Q39" s="1787"/>
      <c r="R39" s="1787"/>
      <c r="S39" s="1787"/>
      <c r="T39" s="1787"/>
      <c r="U39" s="1414"/>
    </row>
    <row r="40" spans="1:21" ht="14.25" customHeight="1" x14ac:dyDescent="0.25">
      <c r="A40" s="1594"/>
      <c r="B40" s="205" t="s">
        <v>761</v>
      </c>
      <c r="C40" s="2170">
        <v>10.63323239254801</v>
      </c>
      <c r="D40" s="204">
        <v>6.5077848692859277</v>
      </c>
      <c r="E40" s="204"/>
      <c r="F40" s="208"/>
      <c r="G40" s="1777">
        <v>209.29594936569677</v>
      </c>
      <c r="H40" s="204"/>
      <c r="I40" s="2170"/>
      <c r="K40" s="1787"/>
      <c r="L40" s="1787"/>
      <c r="M40" s="1787"/>
      <c r="N40" s="1787"/>
      <c r="O40" s="1787"/>
      <c r="P40" s="1787"/>
      <c r="Q40" s="1787"/>
      <c r="R40" s="1787"/>
      <c r="S40" s="1787"/>
      <c r="T40" s="1787"/>
      <c r="U40" s="1414"/>
    </row>
    <row r="41" spans="1:21" ht="14.25" customHeight="1" x14ac:dyDescent="0.25">
      <c r="A41" s="1602" t="s">
        <v>989</v>
      </c>
      <c r="B41" s="1601"/>
      <c r="C41" s="2171">
        <v>27.9774222724783</v>
      </c>
      <c r="D41" s="1600">
        <v>16.52304865430072</v>
      </c>
      <c r="E41" s="1600">
        <v>1568.8460850500001</v>
      </c>
      <c r="F41" s="1600">
        <v>236.27532155596975</v>
      </c>
      <c r="G41" s="1600">
        <v>1042.06676323646</v>
      </c>
      <c r="H41" s="1600">
        <v>66.422498240370643</v>
      </c>
      <c r="I41" s="2171">
        <v>65357</v>
      </c>
      <c r="K41" s="1787"/>
      <c r="L41" s="1787"/>
      <c r="M41" s="1787"/>
      <c r="N41" s="1787"/>
      <c r="O41" s="1787"/>
      <c r="P41" s="1787"/>
      <c r="Q41" s="1787"/>
      <c r="R41" s="1787"/>
      <c r="S41" s="1787"/>
      <c r="T41" s="1787"/>
      <c r="U41" s="1414"/>
    </row>
    <row r="42" spans="1:21" ht="9" customHeight="1" x14ac:dyDescent="0.25">
      <c r="A42" s="1756"/>
      <c r="C42" s="2172"/>
      <c r="E42" s="1791"/>
      <c r="I42" s="2172"/>
      <c r="K42" s="1787"/>
      <c r="L42" s="1787"/>
      <c r="M42" s="1787"/>
      <c r="N42" s="1787"/>
      <c r="O42" s="1787"/>
      <c r="P42" s="1787"/>
      <c r="Q42" s="1787"/>
      <c r="R42" s="1787"/>
      <c r="S42" s="1787"/>
      <c r="T42" s="1787"/>
      <c r="U42" s="1414"/>
    </row>
    <row r="43" spans="1:21" ht="14.25" customHeight="1" x14ac:dyDescent="0.25">
      <c r="A43" s="1790"/>
      <c r="B43" s="196" t="s">
        <v>762</v>
      </c>
      <c r="C43" s="257">
        <v>17.201773016090357</v>
      </c>
      <c r="D43" s="195">
        <v>70.211318433021873</v>
      </c>
      <c r="E43" s="195"/>
      <c r="F43" s="195"/>
      <c r="G43" s="195">
        <v>98.348375886647432</v>
      </c>
      <c r="H43" s="195"/>
      <c r="I43" s="25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414"/>
    </row>
    <row r="44" spans="1:21" ht="14.25" customHeight="1" x14ac:dyDescent="0.25">
      <c r="B44" s="205" t="s">
        <v>761</v>
      </c>
      <c r="C44" s="2170">
        <v>11.794919270761143</v>
      </c>
      <c r="D44" s="204">
        <v>48.142527635759762</v>
      </c>
      <c r="E44" s="204"/>
      <c r="F44" s="204"/>
      <c r="G44" s="204">
        <v>36.644093710102226</v>
      </c>
      <c r="H44" s="204"/>
      <c r="I44" s="2170"/>
      <c r="K44" s="1787"/>
      <c r="L44" s="1787"/>
      <c r="M44" s="1787"/>
      <c r="N44" s="1787"/>
      <c r="O44" s="1787"/>
      <c r="P44" s="1787"/>
      <c r="Q44" s="1787"/>
      <c r="R44" s="1787"/>
      <c r="S44" s="1787"/>
      <c r="T44" s="1787"/>
      <c r="U44" s="1414"/>
    </row>
    <row r="45" spans="1:21" ht="14.25" customHeight="1" x14ac:dyDescent="0.25">
      <c r="B45" s="207" t="s">
        <v>988</v>
      </c>
      <c r="C45" s="414">
        <v>28.996692286851498</v>
      </c>
      <c r="D45" s="524">
        <v>118.35384606878164</v>
      </c>
      <c r="E45" s="198">
        <v>178.54821342</v>
      </c>
      <c r="F45" s="198">
        <v>179.716506043056</v>
      </c>
      <c r="G45" s="850">
        <v>134.99246959674966</v>
      </c>
      <c r="H45" s="524">
        <v>75.605612070284963</v>
      </c>
      <c r="I45" s="414">
        <v>9800</v>
      </c>
      <c r="K45" s="1787"/>
      <c r="L45" s="1787"/>
      <c r="M45" s="1787"/>
      <c r="N45" s="1787"/>
      <c r="O45" s="1787"/>
      <c r="P45" s="1787"/>
      <c r="Q45" s="1787"/>
      <c r="R45" s="1787"/>
      <c r="S45" s="1787"/>
      <c r="T45" s="1787"/>
      <c r="U45" s="1414"/>
    </row>
    <row r="46" spans="1:21" ht="14.25" customHeight="1" x14ac:dyDescent="0.25">
      <c r="B46" s="196" t="s">
        <v>762</v>
      </c>
      <c r="C46" s="257">
        <v>-0.15962127172720081</v>
      </c>
      <c r="D46" s="195">
        <v>-0.85131344921173768</v>
      </c>
      <c r="E46" s="195"/>
      <c r="F46" s="195"/>
      <c r="G46" s="195">
        <v>42.536519322020794</v>
      </c>
      <c r="H46" s="195"/>
      <c r="I46" s="257"/>
      <c r="K46" s="1787"/>
      <c r="L46" s="1787"/>
      <c r="M46" s="1787"/>
      <c r="N46" s="1787"/>
      <c r="O46" s="1787"/>
      <c r="P46" s="1787"/>
      <c r="Q46" s="1787"/>
      <c r="R46" s="1787"/>
      <c r="S46" s="1787"/>
      <c r="T46" s="1787"/>
      <c r="U46" s="1414"/>
    </row>
    <row r="47" spans="1:21" ht="14.25" customHeight="1" x14ac:dyDescent="0.25">
      <c r="B47" s="205" t="s">
        <v>761</v>
      </c>
      <c r="C47" s="2170">
        <v>1.1551685594368108</v>
      </c>
      <c r="D47" s="204">
        <v>6.1608989836629915</v>
      </c>
      <c r="E47" s="204"/>
      <c r="F47" s="204"/>
      <c r="G47" s="204">
        <v>8.892934379482071</v>
      </c>
      <c r="H47" s="204"/>
      <c r="I47" s="2170"/>
      <c r="K47" s="1787"/>
      <c r="L47" s="1787"/>
      <c r="M47" s="1787"/>
      <c r="N47" s="1787"/>
      <c r="O47" s="1787"/>
      <c r="P47" s="1787"/>
      <c r="Q47" s="1787"/>
      <c r="R47" s="1787"/>
      <c r="S47" s="1787"/>
      <c r="T47" s="1787"/>
      <c r="U47" s="1414"/>
    </row>
    <row r="48" spans="1:21" ht="14.25" customHeight="1" x14ac:dyDescent="0.25">
      <c r="B48" s="207" t="s">
        <v>987</v>
      </c>
      <c r="C48" s="414">
        <v>0.99554728770961021</v>
      </c>
      <c r="D48" s="524">
        <v>5.3095855344512541</v>
      </c>
      <c r="E48" s="198">
        <v>67.390115210000005</v>
      </c>
      <c r="F48" s="198">
        <v>89.241534497772761</v>
      </c>
      <c r="G48" s="850">
        <v>51.429453701502865</v>
      </c>
      <c r="H48" s="524">
        <v>76.316019851337572</v>
      </c>
      <c r="I48" s="414">
        <v>7500</v>
      </c>
      <c r="K48" s="1787"/>
      <c r="L48" s="1787"/>
      <c r="M48" s="1787"/>
      <c r="N48" s="1787"/>
      <c r="O48" s="1787"/>
      <c r="P48" s="1787"/>
      <c r="Q48" s="1787"/>
      <c r="R48" s="1787"/>
      <c r="S48" s="1787"/>
      <c r="T48" s="1787"/>
      <c r="U48" s="1414"/>
    </row>
    <row r="49" spans="1:21" ht="14.25" customHeight="1" x14ac:dyDescent="0.25">
      <c r="B49" s="196" t="s">
        <v>762</v>
      </c>
      <c r="C49" s="257">
        <v>-11.221651973198567</v>
      </c>
      <c r="D49" s="195">
        <v>-30.535107410064125</v>
      </c>
      <c r="E49" s="195"/>
      <c r="F49" s="195"/>
      <c r="G49" s="195">
        <v>327.64505035589713</v>
      </c>
      <c r="H49" s="195"/>
      <c r="I49" s="257"/>
      <c r="K49" s="1787"/>
      <c r="L49" s="1787"/>
      <c r="M49" s="1787"/>
      <c r="N49" s="1787"/>
      <c r="O49" s="1787"/>
      <c r="P49" s="1787"/>
      <c r="Q49" s="1787"/>
      <c r="R49" s="1787"/>
      <c r="S49" s="1787"/>
      <c r="T49" s="1787"/>
      <c r="U49" s="1414"/>
    </row>
    <row r="50" spans="1:21" ht="14.25" customHeight="1" x14ac:dyDescent="0.25">
      <c r="B50" s="205" t="s">
        <v>761</v>
      </c>
      <c r="C50" s="2170">
        <v>-7.7766529566102331</v>
      </c>
      <c r="D50" s="204">
        <v>-21.160960426150297</v>
      </c>
      <c r="E50" s="204"/>
      <c r="F50" s="204"/>
      <c r="G50" s="204">
        <v>42.307644487602218</v>
      </c>
      <c r="H50" s="204"/>
      <c r="I50" s="2170"/>
      <c r="K50" s="1787"/>
      <c r="L50" s="1787"/>
      <c r="M50" s="1787"/>
      <c r="N50" s="1787"/>
      <c r="O50" s="1787"/>
      <c r="P50" s="1787"/>
      <c r="Q50" s="1787"/>
      <c r="R50" s="1787"/>
      <c r="S50" s="1787"/>
      <c r="T50" s="1787"/>
      <c r="U50" s="1414"/>
    </row>
    <row r="51" spans="1:21" ht="14.25" customHeight="1" x14ac:dyDescent="0.25">
      <c r="B51" s="207" t="s">
        <v>986</v>
      </c>
      <c r="C51" s="414">
        <v>-18.9983049298088</v>
      </c>
      <c r="D51" s="524">
        <v>-51.696067836214425</v>
      </c>
      <c r="E51" s="198">
        <v>1234.7145359199999</v>
      </c>
      <c r="F51" s="198">
        <v>819.3221046689041</v>
      </c>
      <c r="G51" s="850">
        <v>369.95269484349933</v>
      </c>
      <c r="H51" s="524">
        <v>29.962609500490196</v>
      </c>
      <c r="I51" s="414">
        <v>14700</v>
      </c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414"/>
    </row>
    <row r="52" spans="1:21" ht="14.25" customHeight="1" x14ac:dyDescent="0.25">
      <c r="B52" s="196" t="s">
        <v>762</v>
      </c>
      <c r="C52" s="257">
        <v>30.377599877784924</v>
      </c>
      <c r="D52" s="195">
        <v>88.051014138507028</v>
      </c>
      <c r="E52" s="195"/>
      <c r="F52" s="195"/>
      <c r="G52" s="195">
        <v>51.654278905680776</v>
      </c>
      <c r="H52" s="195"/>
      <c r="I52" s="257"/>
      <c r="K52" s="1787"/>
      <c r="L52" s="1787"/>
      <c r="M52" s="1787"/>
      <c r="N52" s="1787"/>
      <c r="O52" s="1787"/>
      <c r="P52" s="1787"/>
      <c r="Q52" s="1787"/>
      <c r="R52" s="1787"/>
      <c r="S52" s="1787"/>
      <c r="T52" s="1787"/>
      <c r="U52" s="1414"/>
    </row>
    <row r="53" spans="1:21" ht="14.25" customHeight="1" x14ac:dyDescent="0.25">
      <c r="B53" s="205" t="s">
        <v>761</v>
      </c>
      <c r="C53" s="2170">
        <v>0.61980679763917668</v>
      </c>
      <c r="D53" s="204">
        <v>1.7965414424323962</v>
      </c>
      <c r="E53" s="204"/>
      <c r="F53" s="204"/>
      <c r="G53" s="204">
        <v>7.0165326783761879</v>
      </c>
      <c r="H53" s="204"/>
      <c r="I53" s="2170"/>
      <c r="K53" s="1787"/>
      <c r="L53" s="1787"/>
      <c r="M53" s="1787"/>
      <c r="N53" s="1787"/>
      <c r="O53" s="1787"/>
      <c r="P53" s="1787"/>
      <c r="Q53" s="1787"/>
      <c r="R53" s="1787"/>
      <c r="S53" s="1787"/>
      <c r="T53" s="1787"/>
      <c r="U53" s="1414"/>
    </row>
    <row r="54" spans="1:21" ht="14.25" customHeight="1" x14ac:dyDescent="0.25">
      <c r="B54" s="207" t="s">
        <v>985</v>
      </c>
      <c r="C54" s="414">
        <v>30.997406675424099</v>
      </c>
      <c r="D54" s="524">
        <v>89.847555580939414</v>
      </c>
      <c r="E54" s="198">
        <v>92.141833329999997</v>
      </c>
      <c r="F54" s="198">
        <v>66.486775378906714</v>
      </c>
      <c r="G54" s="850">
        <v>58.670811584056963</v>
      </c>
      <c r="H54" s="524">
        <v>63.6744565022179</v>
      </c>
      <c r="I54" s="414">
        <v>13800</v>
      </c>
      <c r="K54" s="1787"/>
      <c r="L54" s="1787"/>
      <c r="M54" s="1787"/>
      <c r="N54" s="1787"/>
      <c r="O54" s="1787"/>
      <c r="P54" s="1787"/>
      <c r="Q54" s="1787"/>
      <c r="R54" s="1787"/>
      <c r="S54" s="1787"/>
      <c r="T54" s="1787"/>
      <c r="U54" s="1414"/>
    </row>
    <row r="55" spans="1:21" ht="6" customHeight="1" x14ac:dyDescent="0.25">
      <c r="B55" s="1734"/>
      <c r="C55" s="2172"/>
      <c r="D55" s="1734"/>
      <c r="E55" s="1734"/>
      <c r="F55" s="1734"/>
      <c r="H55" s="1734"/>
      <c r="I55" s="2174"/>
      <c r="K55" s="1787"/>
      <c r="L55" s="1787"/>
      <c r="M55" s="1787"/>
      <c r="N55" s="1787"/>
      <c r="O55" s="1787"/>
      <c r="P55" s="1787"/>
      <c r="Q55" s="1787"/>
      <c r="R55" s="1787"/>
      <c r="S55" s="1787"/>
      <c r="T55" s="1787"/>
      <c r="U55" s="1414"/>
    </row>
    <row r="56" spans="1:21" ht="14.25" customHeight="1" x14ac:dyDescent="0.25">
      <c r="B56" s="196" t="s">
        <v>762</v>
      </c>
      <c r="C56" s="257">
        <v>36.202594774080907</v>
      </c>
      <c r="D56" s="195">
        <v>31.617986702254068</v>
      </c>
      <c r="E56" s="195"/>
      <c r="F56" s="195"/>
      <c r="G56" s="195">
        <v>520.18422447024693</v>
      </c>
      <c r="H56" s="195"/>
      <c r="I56" s="257"/>
      <c r="K56" s="1787"/>
      <c r="L56" s="1787"/>
      <c r="M56" s="1787"/>
      <c r="N56" s="1787"/>
      <c r="O56" s="1787"/>
      <c r="P56" s="1787"/>
      <c r="Q56" s="1787"/>
      <c r="R56" s="1787"/>
      <c r="S56" s="1787"/>
      <c r="T56" s="1787"/>
      <c r="U56" s="1414"/>
    </row>
    <row r="57" spans="1:21" ht="14.25" customHeight="1" x14ac:dyDescent="0.25">
      <c r="A57" s="1594"/>
      <c r="B57" s="205" t="s">
        <v>761</v>
      </c>
      <c r="C57" s="2170">
        <v>5.7932419520346992</v>
      </c>
      <c r="D57" s="204">
        <v>5.0595999581089073</v>
      </c>
      <c r="E57" s="204"/>
      <c r="F57" s="204"/>
      <c r="G57" s="204">
        <v>94.861206163320347</v>
      </c>
      <c r="H57" s="204"/>
      <c r="I57" s="2170"/>
      <c r="K57" s="1787"/>
      <c r="L57" s="1787"/>
      <c r="M57" s="1787"/>
      <c r="N57" s="1787"/>
      <c r="O57" s="1787"/>
      <c r="P57" s="1787"/>
      <c r="Q57" s="1787"/>
      <c r="R57" s="1787"/>
      <c r="S57" s="1787"/>
      <c r="T57" s="1787"/>
      <c r="U57" s="1414"/>
    </row>
    <row r="58" spans="1:21" ht="14.25" customHeight="1" x14ac:dyDescent="0.25">
      <c r="A58" s="1594"/>
      <c r="B58" s="525" t="s">
        <v>763</v>
      </c>
      <c r="C58" s="414">
        <v>41.995836726115598</v>
      </c>
      <c r="D58" s="524">
        <v>36.677586660362969</v>
      </c>
      <c r="E58" s="198">
        <v>1572.7946978799998</v>
      </c>
      <c r="F58" s="198">
        <v>338.85449928741588</v>
      </c>
      <c r="G58" s="850">
        <v>615.04543063356732</v>
      </c>
      <c r="H58" s="524">
        <v>39.105258395300979</v>
      </c>
      <c r="I58" s="414">
        <v>45800</v>
      </c>
      <c r="K58" s="1787"/>
      <c r="L58" s="1787"/>
      <c r="M58" s="1787"/>
      <c r="N58" s="1787"/>
      <c r="O58" s="1787"/>
      <c r="P58" s="1787"/>
      <c r="Q58" s="1787"/>
      <c r="R58" s="1787"/>
      <c r="S58" s="1787"/>
      <c r="T58" s="1787"/>
      <c r="U58" s="1414"/>
    </row>
    <row r="59" spans="1:21" ht="3.6" customHeight="1" x14ac:dyDescent="0.25">
      <c r="A59" s="1595"/>
      <c r="B59" s="196"/>
      <c r="C59" s="257"/>
      <c r="D59" s="195"/>
      <c r="E59" s="1734"/>
      <c r="F59" s="195"/>
      <c r="H59" s="195"/>
      <c r="I59" s="257"/>
      <c r="K59" s="1787"/>
      <c r="L59" s="1787"/>
      <c r="M59" s="1787"/>
      <c r="N59" s="1787"/>
      <c r="O59" s="1787"/>
      <c r="P59" s="1787"/>
      <c r="Q59" s="1787"/>
      <c r="R59" s="1787"/>
      <c r="S59" s="1787"/>
      <c r="T59" s="1787"/>
      <c r="U59" s="1414"/>
    </row>
    <row r="60" spans="1:21" ht="14.25" customHeight="1" x14ac:dyDescent="0.25">
      <c r="A60" s="1594"/>
      <c r="B60" s="196" t="s">
        <v>762</v>
      </c>
      <c r="C60" s="257">
        <v>-5.0322186174956292</v>
      </c>
      <c r="D60" s="195">
        <v>-111.82708038879176</v>
      </c>
      <c r="E60" s="195"/>
      <c r="F60" s="195"/>
      <c r="G60" s="195">
        <v>31.714634676265756</v>
      </c>
      <c r="H60" s="195"/>
      <c r="I60" s="257"/>
      <c r="K60" s="1787"/>
      <c r="L60" s="1787"/>
      <c r="M60" s="1787"/>
      <c r="N60" s="1787"/>
      <c r="O60" s="1787"/>
      <c r="P60" s="1787"/>
      <c r="Q60" s="1787"/>
      <c r="R60" s="1787"/>
      <c r="S60" s="1787"/>
      <c r="T60" s="1787"/>
      <c r="U60" s="1414"/>
    </row>
    <row r="61" spans="1:21" ht="14.25" customHeight="1" x14ac:dyDescent="0.25">
      <c r="A61" s="1594"/>
      <c r="B61" s="205" t="s">
        <v>761</v>
      </c>
      <c r="C61" s="2170">
        <v>-22.96484155977657</v>
      </c>
      <c r="D61" s="204">
        <v>-510.32981243947938</v>
      </c>
      <c r="E61" s="204"/>
      <c r="F61" s="204"/>
      <c r="G61" s="204">
        <v>23.123376171132357</v>
      </c>
      <c r="H61" s="204"/>
      <c r="I61" s="2170"/>
      <c r="K61" s="1787"/>
      <c r="L61" s="1787"/>
      <c r="M61" s="1787"/>
      <c r="N61" s="1787"/>
      <c r="O61" s="1787"/>
      <c r="P61" s="1787"/>
      <c r="Q61" s="1787"/>
      <c r="R61" s="1787"/>
      <c r="S61" s="1787"/>
      <c r="T61" s="1787"/>
      <c r="U61" s="1414"/>
    </row>
    <row r="62" spans="1:21" ht="14.25" customHeight="1" x14ac:dyDescent="0.25">
      <c r="A62" s="1594"/>
      <c r="B62" s="525" t="s">
        <v>427</v>
      </c>
      <c r="C62" s="414">
        <v>-27.9970601772722</v>
      </c>
      <c r="D62" s="524">
        <v>-622.15689282827111</v>
      </c>
      <c r="E62" s="198">
        <v>49.52375181</v>
      </c>
      <c r="F62" s="198">
        <v>266.99771904811604</v>
      </c>
      <c r="G62" s="850">
        <v>54.83801084739811</v>
      </c>
      <c r="H62" s="198">
        <v>110.73072786929895</v>
      </c>
      <c r="I62" s="414">
        <v>1800</v>
      </c>
      <c r="K62" s="1787"/>
      <c r="L62" s="1787"/>
      <c r="M62" s="1787"/>
      <c r="N62" s="1787"/>
      <c r="O62" s="1787"/>
      <c r="P62" s="1787"/>
      <c r="Q62" s="1787"/>
      <c r="R62" s="1787"/>
      <c r="S62" s="1787"/>
      <c r="T62" s="1787"/>
      <c r="U62" s="1414"/>
    </row>
    <row r="63" spans="1:21" ht="8.4499999999999993" customHeight="1" x14ac:dyDescent="0.25">
      <c r="A63" s="1588"/>
      <c r="B63" s="207"/>
      <c r="C63" s="414"/>
      <c r="D63" s="198"/>
      <c r="E63" s="198"/>
      <c r="F63" s="198"/>
      <c r="G63" s="198"/>
      <c r="H63" s="198"/>
      <c r="I63" s="414"/>
      <c r="K63" s="1787"/>
      <c r="L63" s="1787"/>
      <c r="M63" s="1787"/>
      <c r="N63" s="1787"/>
      <c r="O63" s="1787"/>
      <c r="P63" s="1787"/>
      <c r="Q63" s="1787"/>
      <c r="R63" s="1787"/>
      <c r="S63" s="1787"/>
      <c r="T63" s="1787"/>
      <c r="U63" s="1414"/>
    </row>
    <row r="64" spans="1:21" ht="14.25" customHeight="1" x14ac:dyDescent="0.25">
      <c r="B64" s="207" t="s">
        <v>685</v>
      </c>
      <c r="C64" s="257">
        <v>-2.0049395474597009</v>
      </c>
      <c r="D64" s="195"/>
      <c r="E64" s="195">
        <v>0</v>
      </c>
      <c r="F64" s="195">
        <v>0</v>
      </c>
      <c r="G64" s="195">
        <v>3.4121407268472552</v>
      </c>
      <c r="H64" s="195"/>
      <c r="I64" s="414">
        <v>1381</v>
      </c>
      <c r="K64" s="1787"/>
      <c r="L64" s="1787"/>
      <c r="M64" s="1787"/>
      <c r="N64" s="1787"/>
      <c r="O64" s="1787"/>
      <c r="P64" s="1787"/>
      <c r="Q64" s="1787"/>
      <c r="R64" s="1787"/>
      <c r="S64" s="1787"/>
      <c r="T64" s="1787"/>
      <c r="U64" s="1414"/>
    </row>
    <row r="65" spans="1:21" ht="5.45" customHeight="1" x14ac:dyDescent="0.25">
      <c r="B65" s="196"/>
      <c r="C65" s="257"/>
      <c r="D65" s="195"/>
      <c r="E65" s="195"/>
      <c r="F65" s="195"/>
      <c r="G65" s="195"/>
      <c r="H65" s="195"/>
      <c r="I65" s="257"/>
      <c r="K65" s="1787"/>
      <c r="L65" s="1787"/>
      <c r="M65" s="1787"/>
      <c r="N65" s="1787"/>
      <c r="O65" s="1787"/>
      <c r="P65" s="1787"/>
      <c r="Q65" s="1787"/>
      <c r="R65" s="1787"/>
      <c r="S65" s="1787"/>
      <c r="T65" s="1787"/>
      <c r="U65" s="1414"/>
    </row>
    <row r="66" spans="1:21" ht="14.25" customHeight="1" x14ac:dyDescent="0.25">
      <c r="B66" s="196" t="s">
        <v>762</v>
      </c>
      <c r="C66" s="257">
        <v>29.054627814886381</v>
      </c>
      <c r="D66" s="195">
        <v>23.727263889987039</v>
      </c>
      <c r="E66" s="195"/>
      <c r="F66" s="195"/>
      <c r="G66" s="195">
        <v>551.89895767980261</v>
      </c>
      <c r="H66" s="195"/>
      <c r="I66" s="257"/>
      <c r="K66" s="1787"/>
      <c r="L66" s="1787"/>
      <c r="M66" s="1787"/>
      <c r="N66" s="1787"/>
      <c r="O66" s="1787"/>
      <c r="P66" s="1787"/>
      <c r="Q66" s="1787"/>
      <c r="R66" s="1787"/>
      <c r="S66" s="1787"/>
      <c r="T66" s="1787"/>
      <c r="U66" s="1414"/>
    </row>
    <row r="67" spans="1:21" ht="14.25" customHeight="1" x14ac:dyDescent="0.25">
      <c r="A67" s="1594"/>
      <c r="B67" s="196" t="s">
        <v>761</v>
      </c>
      <c r="C67" s="2170">
        <v>-17.05079081350268</v>
      </c>
      <c r="D67" s="204">
        <v>-13.924412170843944</v>
      </c>
      <c r="E67" s="204"/>
      <c r="F67" s="204"/>
      <c r="G67" s="204">
        <v>121.39662452801014</v>
      </c>
      <c r="H67" s="204"/>
      <c r="I67" s="2170"/>
      <c r="K67" s="1787"/>
      <c r="L67" s="1787"/>
      <c r="M67" s="1787"/>
      <c r="N67" s="1787"/>
      <c r="O67" s="1787"/>
      <c r="P67" s="1787"/>
      <c r="Q67" s="1787"/>
      <c r="R67" s="1787"/>
      <c r="S67" s="1787"/>
      <c r="T67" s="1787"/>
      <c r="U67" s="1414"/>
    </row>
    <row r="68" spans="1:21" x14ac:dyDescent="0.25">
      <c r="A68" s="1602" t="s">
        <v>188</v>
      </c>
      <c r="B68" s="1601"/>
      <c r="C68" s="2171">
        <v>12.003837001383699</v>
      </c>
      <c r="D68" s="1600">
        <v>9.8028517191430957</v>
      </c>
      <c r="E68" s="1600">
        <v>1622.3184496899999</v>
      </c>
      <c r="F68" s="1600">
        <v>326.72267941130775</v>
      </c>
      <c r="G68" s="1600">
        <v>673.29558220781269</v>
      </c>
      <c r="H68" s="1600">
        <v>41.502060359140287</v>
      </c>
      <c r="I68" s="2171">
        <v>48981</v>
      </c>
      <c r="K68" s="1787"/>
      <c r="L68" s="1787"/>
      <c r="M68" s="1787"/>
      <c r="N68" s="1787"/>
      <c r="O68" s="1787"/>
      <c r="P68" s="1787"/>
      <c r="Q68" s="1787"/>
      <c r="R68" s="1787"/>
      <c r="S68" s="1787"/>
      <c r="T68" s="1787"/>
      <c r="U68" s="1414"/>
    </row>
    <row r="69" spans="1:21" ht="8.4499999999999993" customHeight="1" x14ac:dyDescent="0.25">
      <c r="A69" s="1588" t="s">
        <v>1442</v>
      </c>
      <c r="B69" s="523"/>
      <c r="C69" s="2173"/>
      <c r="D69" s="1592"/>
      <c r="E69" s="1592"/>
      <c r="F69" s="1592"/>
      <c r="G69" s="1592"/>
      <c r="H69" s="1592"/>
      <c r="I69" s="2173"/>
      <c r="K69" s="1787"/>
      <c r="L69" s="1787"/>
      <c r="M69" s="1787"/>
      <c r="N69" s="1787"/>
      <c r="O69" s="1787"/>
      <c r="P69" s="1787"/>
      <c r="Q69" s="1787"/>
      <c r="R69" s="1787"/>
      <c r="S69" s="1787"/>
      <c r="T69" s="1787"/>
      <c r="U69" s="1414"/>
    </row>
    <row r="70" spans="1:21" x14ac:dyDescent="0.25">
      <c r="A70" s="1602" t="s">
        <v>1269</v>
      </c>
      <c r="B70" s="1601"/>
      <c r="C70" s="2171">
        <v>1.0029873194435499</v>
      </c>
      <c r="D70" s="1600"/>
      <c r="E70" s="1600">
        <v>17.536138129999998</v>
      </c>
      <c r="F70" s="1600"/>
      <c r="G70" s="1600">
        <v>15.710865433666942</v>
      </c>
      <c r="H70" s="1600"/>
      <c r="I70" s="949">
        <v>7500</v>
      </c>
      <c r="K70" s="1787"/>
      <c r="L70" s="1787"/>
      <c r="M70" s="1787"/>
      <c r="N70" s="1787"/>
      <c r="O70" s="1787"/>
      <c r="P70" s="1787"/>
      <c r="Q70" s="1787"/>
      <c r="R70" s="1787"/>
      <c r="S70" s="1787"/>
      <c r="T70" s="1787"/>
      <c r="U70" s="1414"/>
    </row>
    <row r="71" spans="1:21" x14ac:dyDescent="0.25">
      <c r="A71" s="1591" t="s">
        <v>1446</v>
      </c>
      <c r="B71" s="206"/>
      <c r="C71" s="2170"/>
      <c r="D71" s="204"/>
      <c r="E71" s="204"/>
      <c r="F71" s="204"/>
      <c r="G71" s="204"/>
      <c r="H71" s="204"/>
      <c r="I71" s="2170"/>
      <c r="K71" s="1787"/>
      <c r="L71" s="1787"/>
      <c r="M71" s="1787"/>
      <c r="N71" s="1787"/>
      <c r="O71" s="1787"/>
      <c r="P71" s="1787"/>
      <c r="Q71" s="1787"/>
      <c r="R71" s="1787"/>
      <c r="S71" s="1787"/>
      <c r="T71" s="1787"/>
      <c r="U71" s="1414"/>
    </row>
    <row r="72" spans="1:21" x14ac:dyDescent="0.25">
      <c r="A72" s="1602" t="s">
        <v>81</v>
      </c>
      <c r="B72" s="1601" t="s">
        <v>685</v>
      </c>
      <c r="C72" s="2171">
        <v>-4.9981762612789895</v>
      </c>
      <c r="D72" s="1600"/>
      <c r="E72" s="1600">
        <v>47.292375540000002</v>
      </c>
      <c r="F72" s="1600">
        <v>160.03008629918747</v>
      </c>
      <c r="G72" s="1600">
        <v>-44.782226038197052</v>
      </c>
      <c r="H72" s="1600">
        <v>-94.692274445634766</v>
      </c>
      <c r="I72" s="949">
        <v>3900</v>
      </c>
      <c r="K72" s="1787"/>
      <c r="L72" s="1787"/>
      <c r="M72" s="1787"/>
      <c r="N72" s="1787"/>
      <c r="O72" s="1787"/>
      <c r="P72" s="1787"/>
      <c r="Q72" s="1787"/>
      <c r="R72" s="1787"/>
      <c r="S72" s="1787"/>
      <c r="T72" s="1787"/>
      <c r="U72" s="1414"/>
    </row>
    <row r="73" spans="1:21" x14ac:dyDescent="0.25">
      <c r="A73" s="1588" t="s">
        <v>1441</v>
      </c>
      <c r="B73" s="522"/>
      <c r="C73" s="1592"/>
      <c r="D73" s="1592"/>
      <c r="E73" s="1592"/>
      <c r="F73" s="1592"/>
      <c r="G73" s="1592"/>
      <c r="H73" s="1592"/>
      <c r="I73" s="2173"/>
      <c r="K73" s="1787"/>
      <c r="L73" s="1787"/>
      <c r="M73" s="1787"/>
      <c r="N73" s="1787"/>
      <c r="O73" s="1787"/>
      <c r="P73" s="1787"/>
      <c r="Q73" s="1787"/>
      <c r="R73" s="1787"/>
      <c r="S73" s="1787"/>
      <c r="T73" s="1787"/>
      <c r="U73" s="1414"/>
    </row>
    <row r="74" spans="1:21" x14ac:dyDescent="0.25">
      <c r="A74" s="1590" t="s">
        <v>1440</v>
      </c>
      <c r="B74" s="196" t="s">
        <v>762</v>
      </c>
      <c r="C74" s="195">
        <v>72.411729860748494</v>
      </c>
      <c r="D74" s="195">
        <v>11.980812273503529</v>
      </c>
      <c r="E74" s="195"/>
      <c r="F74" s="195"/>
      <c r="G74" s="195">
        <v>1593.1987736752978</v>
      </c>
      <c r="H74" s="195"/>
      <c r="I74" s="257"/>
      <c r="K74" s="1787"/>
      <c r="L74" s="1787"/>
      <c r="M74" s="1787"/>
      <c r="N74" s="1787"/>
      <c r="O74" s="1787"/>
      <c r="P74" s="1787"/>
      <c r="Q74" s="1787"/>
      <c r="R74" s="1787"/>
      <c r="S74" s="1787"/>
      <c r="T74" s="1787"/>
      <c r="U74" s="1414"/>
    </row>
    <row r="75" spans="1:21" ht="15.75" thickBot="1" x14ac:dyDescent="0.3">
      <c r="A75" s="1589" t="s">
        <v>1267</v>
      </c>
      <c r="B75" s="205" t="s">
        <v>761</v>
      </c>
      <c r="C75" s="195">
        <v>-11.413215682581493</v>
      </c>
      <c r="D75" s="204">
        <v>-1.8883624903447638</v>
      </c>
      <c r="E75" s="195"/>
      <c r="F75" s="195"/>
      <c r="G75" s="195">
        <v>512.94489288478474</v>
      </c>
      <c r="H75" s="204"/>
      <c r="I75" s="257"/>
      <c r="K75" s="1787"/>
      <c r="L75" s="1787"/>
      <c r="M75" s="1787"/>
      <c r="N75" s="1787"/>
      <c r="O75" s="1787"/>
      <c r="P75" s="1787"/>
      <c r="Q75" s="1787"/>
      <c r="R75" s="1787"/>
      <c r="S75" s="1787"/>
      <c r="T75" s="1787"/>
      <c r="U75" s="1414"/>
    </row>
    <row r="76" spans="1:21" ht="15.75" thickBot="1" x14ac:dyDescent="0.3">
      <c r="A76" s="203" t="s">
        <v>425</v>
      </c>
      <c r="B76" s="202"/>
      <c r="C76" s="200">
        <v>60.998514178166999</v>
      </c>
      <c r="D76" s="201">
        <v>10.092449783158765</v>
      </c>
      <c r="E76" s="200">
        <v>4492.7699381800003</v>
      </c>
      <c r="F76" s="200">
        <v>177.32474382797614</v>
      </c>
      <c r="G76" s="200">
        <v>2106.1436665600827</v>
      </c>
      <c r="H76" s="200">
        <v>46.87851137584115</v>
      </c>
      <c r="I76" s="2175">
        <v>241759</v>
      </c>
      <c r="K76" s="1787"/>
      <c r="L76" s="1787"/>
      <c r="M76" s="1787"/>
      <c r="N76" s="1787"/>
      <c r="O76" s="1787"/>
      <c r="P76" s="1787"/>
      <c r="Q76" s="1787"/>
      <c r="R76" s="1787"/>
      <c r="S76" s="1787"/>
      <c r="T76" s="1787"/>
      <c r="U76" s="1414"/>
    </row>
    <row r="77" spans="1:21" ht="15.75" thickBot="1" x14ac:dyDescent="0.3">
      <c r="A77" s="1771"/>
      <c r="B77" s="1770"/>
      <c r="C77" s="1759"/>
      <c r="D77" s="1770"/>
      <c r="E77" s="1769"/>
      <c r="F77" s="1769"/>
      <c r="G77" s="1758"/>
      <c r="H77" s="1769"/>
      <c r="I77" s="2178"/>
      <c r="K77" s="1787"/>
      <c r="L77" s="1787"/>
      <c r="M77" s="1787"/>
      <c r="N77" s="1787"/>
      <c r="O77" s="1787"/>
      <c r="P77" s="1787"/>
      <c r="Q77" s="1787"/>
      <c r="R77" s="1787"/>
      <c r="S77" s="1787"/>
      <c r="T77" s="1787"/>
      <c r="U77" s="1414"/>
    </row>
    <row r="78" spans="1:21" x14ac:dyDescent="0.25">
      <c r="A78" s="1767" t="s">
        <v>414</v>
      </c>
      <c r="B78" s="1766"/>
      <c r="C78" s="1765"/>
      <c r="D78" s="1753"/>
      <c r="E78" s="1762"/>
      <c r="F78" s="1763"/>
      <c r="G78" s="1763">
        <v>1975.7276665600828</v>
      </c>
      <c r="H78" s="1763"/>
      <c r="I78" s="2177"/>
      <c r="K78" s="1787"/>
      <c r="L78" s="1787"/>
      <c r="M78" s="1787"/>
      <c r="N78" s="1787"/>
      <c r="O78" s="1787"/>
      <c r="P78" s="1787"/>
      <c r="Q78" s="1787"/>
      <c r="R78" s="1787"/>
      <c r="S78" s="1787"/>
      <c r="T78" s="1787"/>
      <c r="U78" s="1414"/>
    </row>
    <row r="79" spans="1:21" ht="15.75" thickBot="1" x14ac:dyDescent="0.3">
      <c r="A79" s="1761" t="s">
        <v>413</v>
      </c>
      <c r="B79" s="1760"/>
      <c r="C79" s="1759"/>
      <c r="D79" s="1789"/>
      <c r="E79" s="1761"/>
      <c r="F79" s="1788"/>
      <c r="G79" s="1788"/>
      <c r="H79" s="1761"/>
      <c r="I79" s="2176">
        <v>251390.361</v>
      </c>
      <c r="K79" s="1787"/>
      <c r="L79" s="1787"/>
      <c r="M79" s="1787"/>
      <c r="N79" s="1787"/>
      <c r="O79" s="1787"/>
      <c r="P79" s="1787"/>
      <c r="Q79" s="1787"/>
      <c r="R79" s="1787"/>
      <c r="S79" s="1787"/>
      <c r="T79" s="1787"/>
      <c r="U79" s="1414"/>
    </row>
    <row r="80" spans="1:21" x14ac:dyDescent="0.25">
      <c r="A80" s="1756"/>
      <c r="B80" s="1754"/>
      <c r="C80" s="1752"/>
      <c r="D80" s="1755"/>
      <c r="G80" s="1751"/>
    </row>
    <row r="85" spans="6:6" x14ac:dyDescent="0.25">
      <c r="F85" s="1739"/>
    </row>
  </sheetData>
  <mergeCells count="2">
    <mergeCell ref="E3:E4"/>
    <mergeCell ref="I3:I4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8DA4-AD65-4C35-BA72-59CCC6527826}">
  <sheetPr codeName="Sheet36"/>
  <dimension ref="A1:O106"/>
  <sheetViews>
    <sheetView view="pageBreakPreview" topLeftCell="A19" zoomScale="60" zoomScaleNormal="100" workbookViewId="0">
      <selection activeCell="M42" sqref="M42"/>
    </sheetView>
  </sheetViews>
  <sheetFormatPr defaultRowHeight="15" x14ac:dyDescent="0.25"/>
  <cols>
    <col min="1" max="1" width="25.5703125" style="1733" customWidth="1"/>
    <col min="2" max="3" width="6.42578125" style="1733" customWidth="1"/>
    <col min="4" max="7" width="5.140625" style="1733" bestFit="1" customWidth="1"/>
    <col min="8" max="15" width="5.140625" style="1793" bestFit="1" customWidth="1"/>
  </cols>
  <sheetData>
    <row r="1" spans="1:15" x14ac:dyDescent="0.25">
      <c r="A1" s="1828" t="s">
        <v>990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  <c r="L1" s="1827"/>
      <c r="M1" s="1827"/>
      <c r="N1" s="1827"/>
      <c r="O1" s="1827"/>
    </row>
    <row r="2" spans="1:15" x14ac:dyDescent="0.25">
      <c r="A2" s="1734"/>
      <c r="B2" s="1791"/>
      <c r="C2" s="1791"/>
      <c r="D2" s="1791"/>
      <c r="E2" s="1791"/>
      <c r="F2" s="1791"/>
      <c r="G2" s="1791"/>
      <c r="H2" s="1791"/>
      <c r="I2" s="1791"/>
      <c r="J2" s="1791"/>
      <c r="K2" s="1791"/>
      <c r="L2" s="1791"/>
      <c r="M2" s="1791"/>
      <c r="N2" s="1791"/>
      <c r="O2" s="1791"/>
    </row>
    <row r="3" spans="1:15" x14ac:dyDescent="0.25">
      <c r="A3" s="1734"/>
      <c r="B3" s="1809"/>
      <c r="C3" s="1791"/>
      <c r="D3" s="1791"/>
      <c r="E3" s="1791"/>
      <c r="F3" s="1791"/>
      <c r="G3" s="1791"/>
      <c r="H3" s="1791"/>
      <c r="I3" s="1791"/>
      <c r="J3" s="1791"/>
      <c r="K3" s="1791"/>
      <c r="L3" s="1791"/>
      <c r="M3" s="1791"/>
      <c r="N3" s="1791"/>
      <c r="O3" s="1791"/>
    </row>
    <row r="4" spans="1:15" ht="15.75" thickBot="1" x14ac:dyDescent="0.3">
      <c r="A4" s="1826" t="s">
        <v>342</v>
      </c>
      <c r="B4" s="1825" t="s">
        <v>1335</v>
      </c>
      <c r="C4" s="1824" t="s">
        <v>1004</v>
      </c>
      <c r="D4" s="1824" t="s">
        <v>957</v>
      </c>
      <c r="E4" s="1824" t="s">
        <v>874</v>
      </c>
      <c r="F4" s="1824" t="s">
        <v>817</v>
      </c>
      <c r="G4" s="1824" t="s">
        <v>787</v>
      </c>
      <c r="H4" s="1824" t="s">
        <v>722</v>
      </c>
      <c r="I4" s="1824" t="s">
        <v>710</v>
      </c>
      <c r="J4" s="1824" t="s">
        <v>676</v>
      </c>
      <c r="K4" s="1824" t="s">
        <v>258</v>
      </c>
      <c r="L4" s="1824" t="s">
        <v>257</v>
      </c>
      <c r="M4" s="1824" t="s">
        <v>256</v>
      </c>
      <c r="N4" s="1824" t="s">
        <v>255</v>
      </c>
      <c r="O4" s="1824" t="s">
        <v>254</v>
      </c>
    </row>
    <row r="5" spans="1:15" x14ac:dyDescent="0.25">
      <c r="A5" s="1823" t="s">
        <v>449</v>
      </c>
      <c r="B5" s="1820">
        <v>2.021813146764381</v>
      </c>
      <c r="C5" s="1819">
        <v>1.9881982695858629</v>
      </c>
      <c r="D5" s="1819">
        <v>2.095552657120431</v>
      </c>
      <c r="E5" s="1819">
        <v>2.001412532774355</v>
      </c>
      <c r="F5" s="1819">
        <v>2.1676775571459594</v>
      </c>
      <c r="G5" s="1819">
        <v>2.3483202032863133</v>
      </c>
      <c r="H5" s="1819">
        <v>2.3090846086718817</v>
      </c>
      <c r="I5" s="1819">
        <v>2.4682982895991641</v>
      </c>
      <c r="J5" s="1819">
        <v>2.5907123758692774</v>
      </c>
      <c r="K5" s="1819">
        <v>2.6908568868664502</v>
      </c>
      <c r="L5" s="1819">
        <v>2.8865814723353513</v>
      </c>
      <c r="M5" s="1819">
        <v>3.08</v>
      </c>
      <c r="N5" s="1819">
        <v>2.93</v>
      </c>
      <c r="O5" s="1819">
        <v>2.9</v>
      </c>
    </row>
    <row r="6" spans="1:15" x14ac:dyDescent="0.25">
      <c r="A6" s="1821" t="s">
        <v>448</v>
      </c>
      <c r="B6" s="1820">
        <v>1.0748635806350444</v>
      </c>
      <c r="C6" s="1819">
        <v>1.0685218729131745</v>
      </c>
      <c r="D6" s="1819">
        <v>1.1122885964548621</v>
      </c>
      <c r="E6" s="1819">
        <v>1.1170173440974689</v>
      </c>
      <c r="F6" s="1819">
        <v>1.1623139859798239</v>
      </c>
      <c r="G6" s="1819">
        <v>1.112910410443974</v>
      </c>
      <c r="H6" s="1819">
        <v>1.1402989350198394</v>
      </c>
      <c r="I6" s="1819">
        <v>1.2479127124640661</v>
      </c>
      <c r="J6" s="1819">
        <v>1.2658466928473893</v>
      </c>
      <c r="K6" s="1819">
        <v>1.3209086336169171</v>
      </c>
      <c r="L6" s="1819">
        <v>1.4286246948120058</v>
      </c>
      <c r="M6" s="1819">
        <v>1.48</v>
      </c>
      <c r="N6" s="1819">
        <v>1.49</v>
      </c>
      <c r="O6" s="1819">
        <v>1.54</v>
      </c>
    </row>
    <row r="7" spans="1:15" x14ac:dyDescent="0.25">
      <c r="A7" s="1821" t="s">
        <v>447</v>
      </c>
      <c r="B7" s="1820">
        <v>1.4714400725559555</v>
      </c>
      <c r="C7" s="1819">
        <v>1.3666020776365515</v>
      </c>
      <c r="D7" s="1819">
        <v>1.3602585111377223</v>
      </c>
      <c r="E7" s="1819">
        <v>1.4049549487578081</v>
      </c>
      <c r="F7" s="1819">
        <v>1.3273398460829433</v>
      </c>
      <c r="G7" s="1819">
        <v>1.3632916758835698</v>
      </c>
      <c r="H7" s="1819">
        <v>1.4062556234417176</v>
      </c>
      <c r="I7" s="1819">
        <v>1.4906458156451752</v>
      </c>
      <c r="J7" s="1819">
        <v>1.5643999523142924</v>
      </c>
      <c r="K7" s="1819">
        <v>1.9044426818779108</v>
      </c>
      <c r="L7" s="1819">
        <v>1.8002515472456357</v>
      </c>
      <c r="M7" s="1819">
        <v>2.0099999999999998</v>
      </c>
      <c r="N7" s="1819">
        <v>1.93</v>
      </c>
      <c r="O7" s="1819">
        <v>1.85</v>
      </c>
    </row>
    <row r="8" spans="1:15" x14ac:dyDescent="0.25">
      <c r="A8" s="1821" t="s">
        <v>446</v>
      </c>
      <c r="B8" s="1820">
        <v>0.27908777298393367</v>
      </c>
      <c r="C8" s="1819">
        <v>0.23103504250003004</v>
      </c>
      <c r="D8" s="1819">
        <v>0.29125606227923073</v>
      </c>
      <c r="E8" s="1819">
        <v>0.23276986537908684</v>
      </c>
      <c r="F8" s="1819">
        <v>0.22700675067772758</v>
      </c>
      <c r="G8" s="1819">
        <v>9.6392197373878302E-2</v>
      </c>
      <c r="H8" s="1819">
        <v>0.11529938627984558</v>
      </c>
      <c r="I8" s="1819">
        <v>0.12682629142010127</v>
      </c>
      <c r="J8" s="1819">
        <v>0.13738020455622818</v>
      </c>
      <c r="K8" s="1819">
        <v>0.22635682293741302</v>
      </c>
      <c r="L8" s="1819">
        <v>0.20331689747591813</v>
      </c>
      <c r="M8" s="1819">
        <v>0.23</v>
      </c>
      <c r="N8" s="1819">
        <v>0.27</v>
      </c>
      <c r="O8" s="1819">
        <v>0.23</v>
      </c>
    </row>
    <row r="9" spans="1:15" x14ac:dyDescent="0.25">
      <c r="A9" s="1821" t="s">
        <v>445</v>
      </c>
      <c r="B9" s="1820">
        <v>0.1158821568840003</v>
      </c>
      <c r="C9" s="1819">
        <v>0.12294512401839947</v>
      </c>
      <c r="D9" s="1819">
        <v>0.12659443868611631</v>
      </c>
      <c r="E9" s="1819">
        <v>0.13061831976976668</v>
      </c>
      <c r="F9" s="1819">
        <v>0.13313118799627444</v>
      </c>
      <c r="G9" s="1819">
        <v>0.12789716716076074</v>
      </c>
      <c r="H9" s="1819">
        <v>0.12381932330772127</v>
      </c>
      <c r="I9" s="1819">
        <v>0.12775760285637822</v>
      </c>
      <c r="J9" s="1819">
        <v>0.14455042711356431</v>
      </c>
      <c r="K9" s="1819">
        <v>0.15297860292063284</v>
      </c>
      <c r="L9" s="1819">
        <v>0.18079343424327335</v>
      </c>
      <c r="M9" s="1819">
        <v>0.25</v>
      </c>
      <c r="N9" s="1819">
        <v>0.25</v>
      </c>
      <c r="O9" s="1819">
        <v>0.25</v>
      </c>
    </row>
    <row r="10" spans="1:15" x14ac:dyDescent="0.25">
      <c r="A10" s="1821" t="s">
        <v>444</v>
      </c>
      <c r="B10" s="1820">
        <v>0.53660726870061037</v>
      </c>
      <c r="C10" s="1819">
        <v>0.68381568437103435</v>
      </c>
      <c r="D10" s="1819">
        <v>0.58530997308811605</v>
      </c>
      <c r="E10" s="1819">
        <v>0.57695636417819141</v>
      </c>
      <c r="F10" s="1819">
        <v>0.62662609323741114</v>
      </c>
      <c r="G10" s="1819">
        <v>0.59483956910675373</v>
      </c>
      <c r="H10" s="1819">
        <v>0.52956148116168023</v>
      </c>
      <c r="I10" s="1819">
        <v>0.59258456339858301</v>
      </c>
      <c r="J10" s="1819">
        <v>0.60535561824635453</v>
      </c>
      <c r="K10" s="1819">
        <v>0.64324985373258381</v>
      </c>
      <c r="L10" s="1819">
        <v>0.76580433455947361</v>
      </c>
      <c r="M10" s="1819">
        <v>0.76</v>
      </c>
      <c r="N10" s="1819">
        <v>0.76</v>
      </c>
      <c r="O10" s="1819">
        <v>0.81</v>
      </c>
    </row>
    <row r="11" spans="1:15" x14ac:dyDescent="0.25">
      <c r="A11" s="1821" t="s">
        <v>443</v>
      </c>
      <c r="B11" s="1820">
        <v>3.3739579354054125E-2</v>
      </c>
      <c r="C11" s="1819">
        <v>3.0065762163185471E-2</v>
      </c>
      <c r="D11" s="1819">
        <v>3.3180596744692405E-2</v>
      </c>
      <c r="E11" s="1819">
        <v>6.1889840283414772E-2</v>
      </c>
      <c r="F11" s="1819">
        <v>9.8178075830208711E-2</v>
      </c>
      <c r="G11" s="1819">
        <v>9.6143429349615908E-2</v>
      </c>
      <c r="H11" s="1819">
        <v>9.5166536749609926E-2</v>
      </c>
      <c r="I11" s="1819">
        <v>0.10378821194710991</v>
      </c>
      <c r="J11" s="1819">
        <v>0.14056505813537354</v>
      </c>
      <c r="K11" s="1819">
        <v>0.19972848099845397</v>
      </c>
      <c r="L11" s="1819">
        <v>0.17767864643627682</v>
      </c>
      <c r="M11" s="1819">
        <v>0.19</v>
      </c>
      <c r="N11" s="1819">
        <v>0.2</v>
      </c>
      <c r="O11" s="1819">
        <v>0.14000000000000001</v>
      </c>
    </row>
    <row r="12" spans="1:15" x14ac:dyDescent="0.25">
      <c r="A12" s="1821" t="s">
        <v>442</v>
      </c>
      <c r="B12" s="1820">
        <v>0.85837398337736315</v>
      </c>
      <c r="C12" s="1819">
        <v>0.87393695795469717</v>
      </c>
      <c r="D12" s="1819">
        <v>0.82253227308947463</v>
      </c>
      <c r="E12" s="1819">
        <v>0.66292759310566596</v>
      </c>
      <c r="F12" s="1819">
        <v>0.68447016276262329</v>
      </c>
      <c r="G12" s="1819">
        <v>0.79263906285527619</v>
      </c>
      <c r="H12" s="1819">
        <v>0.77553090883012599</v>
      </c>
      <c r="I12" s="1819">
        <v>0.81171304055033955</v>
      </c>
      <c r="J12" s="1819">
        <v>0.94640899899880149</v>
      </c>
      <c r="K12" s="1819">
        <v>1.0153076518222366</v>
      </c>
      <c r="L12" s="1819">
        <v>1.1072106577612177</v>
      </c>
      <c r="M12" s="1819">
        <v>1.1299999999999999</v>
      </c>
      <c r="N12" s="1819">
        <v>1.1000000000000001</v>
      </c>
      <c r="O12" s="1819">
        <v>1.1399999999999999</v>
      </c>
    </row>
    <row r="13" spans="1:15" x14ac:dyDescent="0.25">
      <c r="A13" s="1822" t="s">
        <v>441</v>
      </c>
      <c r="B13" s="1820">
        <v>0.58621985968177914</v>
      </c>
      <c r="C13" s="1819">
        <v>0.62749946884694829</v>
      </c>
      <c r="D13" s="1819">
        <v>0.68788061781976129</v>
      </c>
      <c r="E13" s="1819">
        <v>0.80926483319605469</v>
      </c>
      <c r="F13" s="1819">
        <v>0.71621326359735071</v>
      </c>
      <c r="G13" s="1819">
        <v>0.78846555425573495</v>
      </c>
      <c r="H13" s="1819">
        <v>0.72661763309990379</v>
      </c>
      <c r="I13" s="1819">
        <v>0.77091281648806265</v>
      </c>
      <c r="J13" s="1819">
        <v>0.81523936422706733</v>
      </c>
      <c r="K13" s="1819">
        <v>0.78461309736401186</v>
      </c>
      <c r="L13" s="1819">
        <v>0.90714781307199877</v>
      </c>
      <c r="M13" s="1819">
        <v>0.94</v>
      </c>
      <c r="N13" s="1819">
        <v>0.92</v>
      </c>
      <c r="O13" s="1819">
        <v>0.92</v>
      </c>
    </row>
    <row r="14" spans="1:15" x14ac:dyDescent="0.25">
      <c r="A14" s="1821" t="s">
        <v>440</v>
      </c>
      <c r="B14" s="1820">
        <v>0.20810741025945464</v>
      </c>
      <c r="C14" s="1819">
        <v>0.17390052702629175</v>
      </c>
      <c r="D14" s="1819">
        <v>0.21987308473640349</v>
      </c>
      <c r="E14" s="1819">
        <v>0.23403077940019729</v>
      </c>
      <c r="F14" s="1819">
        <v>0.24608930709026614</v>
      </c>
      <c r="G14" s="1819">
        <v>0.26885160245508033</v>
      </c>
      <c r="H14" s="1819">
        <v>0.2549248073770039</v>
      </c>
      <c r="I14" s="1819">
        <v>0.27805368757185034</v>
      </c>
      <c r="J14" s="1819">
        <v>0.29028562186462825</v>
      </c>
      <c r="K14" s="1819">
        <v>0.31461775218609939</v>
      </c>
      <c r="L14" s="1819">
        <v>0.37527671334395934</v>
      </c>
      <c r="M14" s="1819">
        <v>0.42</v>
      </c>
      <c r="N14" s="1819">
        <v>0.4</v>
      </c>
      <c r="O14" s="1819">
        <v>0.43</v>
      </c>
    </row>
    <row r="15" spans="1:15" x14ac:dyDescent="0.25">
      <c r="A15" s="1822" t="s">
        <v>439</v>
      </c>
      <c r="B15" s="1820">
        <v>0.2996944665167886</v>
      </c>
      <c r="C15" s="1819">
        <v>0.34059753285426869</v>
      </c>
      <c r="D15" s="1819">
        <v>0.35826856447907346</v>
      </c>
      <c r="E15" s="1819">
        <v>0.35156279011677827</v>
      </c>
      <c r="F15" s="1819">
        <v>0.24794162214038118</v>
      </c>
      <c r="G15" s="1819">
        <v>0.24011844813152766</v>
      </c>
      <c r="H15" s="1819">
        <v>0.21574727883278991</v>
      </c>
      <c r="I15" s="1819">
        <v>0.26146130552317487</v>
      </c>
      <c r="J15" s="1819">
        <v>0.2688111189363846</v>
      </c>
      <c r="K15" s="1819">
        <v>0.29850012399594117</v>
      </c>
      <c r="L15" s="1819">
        <v>0.29154574616525347</v>
      </c>
      <c r="M15" s="1819">
        <v>0.32</v>
      </c>
      <c r="N15" s="1819">
        <v>0.33</v>
      </c>
      <c r="O15" s="1819">
        <v>0.35</v>
      </c>
    </row>
    <row r="16" spans="1:15" x14ac:dyDescent="0.25">
      <c r="A16" s="1822" t="s">
        <v>438</v>
      </c>
      <c r="B16" s="1820">
        <v>0.32854938552358703</v>
      </c>
      <c r="C16" s="1819">
        <v>0.2757019822939637</v>
      </c>
      <c r="D16" s="1819">
        <v>0.17511532071034477</v>
      </c>
      <c r="E16" s="1819">
        <v>0.18771113811162679</v>
      </c>
      <c r="F16" s="1819">
        <v>0.18184750999436036</v>
      </c>
      <c r="G16" s="1819">
        <v>0.21180158662944099</v>
      </c>
      <c r="H16" s="1819">
        <v>0.20333817247791558</v>
      </c>
      <c r="I16" s="1819">
        <v>0.21517529425902282</v>
      </c>
      <c r="J16" s="1819">
        <v>0.45481510031307593</v>
      </c>
      <c r="K16" s="1819">
        <v>0.36651060462837759</v>
      </c>
      <c r="L16" s="1819">
        <v>0.45298284086927149</v>
      </c>
      <c r="M16" s="1819">
        <v>0.48</v>
      </c>
      <c r="N16" s="1819">
        <v>0.44</v>
      </c>
      <c r="O16" s="1819">
        <v>0.47</v>
      </c>
    </row>
    <row r="17" spans="1:15" x14ac:dyDescent="0.25">
      <c r="A17" s="1821" t="s">
        <v>437</v>
      </c>
      <c r="B17" s="1820">
        <v>0.23810545945501693</v>
      </c>
      <c r="C17" s="1819">
        <v>0.29569303812009939</v>
      </c>
      <c r="D17" s="1819">
        <v>0.30620945366301416</v>
      </c>
      <c r="E17" s="1819">
        <v>0.27377926510151451</v>
      </c>
      <c r="F17" s="1819">
        <v>0.28051688847696971</v>
      </c>
      <c r="G17" s="1819">
        <v>0.2816046394593153</v>
      </c>
      <c r="H17" s="1819">
        <v>0.28656921961422416</v>
      </c>
      <c r="I17" s="1819">
        <v>0.28742800074027164</v>
      </c>
      <c r="J17" s="1819">
        <v>0.3039958426042782</v>
      </c>
      <c r="K17" s="1819">
        <v>0.21882453401424312</v>
      </c>
      <c r="L17" s="1819">
        <v>0.2208817191246174</v>
      </c>
      <c r="M17" s="1819">
        <v>0.19</v>
      </c>
      <c r="N17" s="1819">
        <v>0.2</v>
      </c>
      <c r="O17" s="1819">
        <v>0.2</v>
      </c>
    </row>
    <row r="18" spans="1:15" x14ac:dyDescent="0.25">
      <c r="A18" s="1821" t="s">
        <v>3</v>
      </c>
      <c r="B18" s="1820">
        <v>0.57535287376864486</v>
      </c>
      <c r="C18" s="1819">
        <v>0.46061094132521768</v>
      </c>
      <c r="D18" s="1819">
        <v>0.43525198294247064</v>
      </c>
      <c r="E18" s="1819">
        <v>0.53319274893836066</v>
      </c>
      <c r="F18" s="1819">
        <v>0.49413941937214956</v>
      </c>
      <c r="G18" s="1819">
        <v>0.56744512961103233</v>
      </c>
      <c r="H18" s="1819">
        <v>0.54283516501068652</v>
      </c>
      <c r="I18" s="1819">
        <v>0.44843738746508299</v>
      </c>
      <c r="J18" s="1819">
        <v>0.38032693490537239</v>
      </c>
      <c r="K18" s="1819">
        <v>0.6046630950998082</v>
      </c>
      <c r="L18" s="1819">
        <v>0.8111186555912816</v>
      </c>
      <c r="M18" s="1819">
        <v>0.55000000000000004</v>
      </c>
      <c r="N18" s="1819">
        <v>0.64</v>
      </c>
      <c r="O18" s="1819">
        <v>0.75</v>
      </c>
    </row>
    <row r="19" spans="1:15" x14ac:dyDescent="0.25">
      <c r="A19" s="1818" t="s">
        <v>341</v>
      </c>
      <c r="B19" s="1817">
        <v>8.6278370164606137</v>
      </c>
      <c r="C19" s="1816">
        <v>8.539124281609725</v>
      </c>
      <c r="D19" s="1816">
        <v>8.6095721329517136</v>
      </c>
      <c r="E19" s="1816">
        <v>8.5780883632102913</v>
      </c>
      <c r="F19" s="1816">
        <v>8.5934916703844486</v>
      </c>
      <c r="G19" s="1816">
        <v>8.8907206760022728</v>
      </c>
      <c r="H19" s="1816">
        <v>8.725049079874946</v>
      </c>
      <c r="I19" s="1816">
        <v>9.2309950199283826</v>
      </c>
      <c r="J19" s="1816">
        <v>9.9086933109320885</v>
      </c>
      <c r="K19" s="1816">
        <v>10.74155882206108</v>
      </c>
      <c r="L19" s="1816">
        <v>11.609215173035537</v>
      </c>
      <c r="M19" s="1816">
        <v>12.03</v>
      </c>
      <c r="N19" s="1816">
        <v>11.86</v>
      </c>
      <c r="O19" s="1815">
        <v>11.979999999999999</v>
      </c>
    </row>
    <row r="20" spans="1:15" x14ac:dyDescent="0.25">
      <c r="A20" s="1801"/>
      <c r="B20" s="1814"/>
      <c r="C20" s="1814"/>
      <c r="D20" s="1814"/>
      <c r="E20" s="1814"/>
      <c r="F20" s="1814"/>
      <c r="G20" s="1814"/>
      <c r="H20" s="1813"/>
      <c r="I20" s="1813"/>
      <c r="J20" s="1813"/>
      <c r="K20" s="1813"/>
      <c r="L20" s="1812"/>
      <c r="M20" s="1811"/>
      <c r="N20" s="1811"/>
      <c r="O20" s="1810"/>
    </row>
    <row r="21" spans="1:15" x14ac:dyDescent="0.25">
      <c r="A21" s="1808" t="s">
        <v>449</v>
      </c>
      <c r="B21" s="1430">
        <v>0.23433603844243533</v>
      </c>
      <c r="C21" s="1431"/>
      <c r="D21" s="1430">
        <v>0.23331684730108562</v>
      </c>
      <c r="E21" s="1430">
        <v>0.25224642558465221</v>
      </c>
      <c r="F21" s="1430">
        <v>0.26413159167455019</v>
      </c>
      <c r="G21" s="1430">
        <v>0.25050897466948202</v>
      </c>
      <c r="H21" s="1430">
        <v>0.25606726893070803</v>
      </c>
      <c r="I21" s="1809"/>
      <c r="J21" s="1809"/>
      <c r="K21" s="1809"/>
      <c r="L21" s="1809"/>
      <c r="M21" s="1791"/>
      <c r="N21" s="1791"/>
      <c r="O21" s="1791"/>
    </row>
    <row r="22" spans="1:15" x14ac:dyDescent="0.25">
      <c r="A22" s="1808" t="s">
        <v>448</v>
      </c>
      <c r="B22" s="1430">
        <v>0.12458088609976829</v>
      </c>
      <c r="C22" s="1431"/>
      <c r="D22" s="1430">
        <v>0.13021751429935524</v>
      </c>
      <c r="E22" s="1430">
        <v>0.13525514779812725</v>
      </c>
      <c r="F22" s="1430">
        <v>0.125176625270427</v>
      </c>
      <c r="G22" s="1430">
        <v>0.12297178235471995</v>
      </c>
      <c r="H22" s="1430">
        <v>0.12310203213956082</v>
      </c>
      <c r="I22" s="1809"/>
      <c r="J22" s="1809"/>
      <c r="K22" s="1809"/>
      <c r="L22" s="1809"/>
      <c r="M22" s="1791"/>
      <c r="N22" s="1791"/>
      <c r="O22" s="1791"/>
    </row>
    <row r="23" spans="1:15" x14ac:dyDescent="0.25">
      <c r="A23" s="1808" t="s">
        <v>447</v>
      </c>
      <c r="B23" s="1430">
        <v>0.17054565005674882</v>
      </c>
      <c r="C23" s="1431"/>
      <c r="D23" s="1430">
        <v>0.16378415437912477</v>
      </c>
      <c r="E23" s="1430">
        <v>0.1544587342369021</v>
      </c>
      <c r="F23" s="1430">
        <v>0.15333871410034852</v>
      </c>
      <c r="G23" s="1430">
        <v>0.1772966767138634</v>
      </c>
      <c r="H23" s="1429">
        <v>0.1665288053885646</v>
      </c>
      <c r="I23" s="1794"/>
      <c r="J23" s="1794"/>
      <c r="K23" s="1794"/>
      <c r="L23" s="1794"/>
    </row>
    <row r="24" spans="1:15" x14ac:dyDescent="0.25">
      <c r="A24" s="1808" t="s">
        <v>446</v>
      </c>
      <c r="B24" s="1430">
        <v>3.2347362664764789E-2</v>
      </c>
      <c r="C24" s="1431"/>
      <c r="D24" s="1430">
        <v>2.7135400747023117E-2</v>
      </c>
      <c r="E24" s="1430">
        <v>2.6416125061254868E-2</v>
      </c>
      <c r="F24" s="1430">
        <v>1.0841887951115028E-2</v>
      </c>
      <c r="G24" s="1430">
        <v>2.1072995706407152E-2</v>
      </c>
      <c r="H24" s="1429">
        <v>1.8928159413986533E-2</v>
      </c>
      <c r="I24" s="1794"/>
      <c r="J24" s="1794"/>
      <c r="K24" s="1794"/>
      <c r="L24" s="1794"/>
    </row>
    <row r="25" spans="1:15" x14ac:dyDescent="0.25">
      <c r="A25" s="1808" t="s">
        <v>445</v>
      </c>
      <c r="B25" s="1430">
        <v>1.3431194477006763E-2</v>
      </c>
      <c r="C25" s="1431"/>
      <c r="D25" s="1430">
        <v>1.5226972985025729E-2</v>
      </c>
      <c r="E25" s="1430">
        <v>1.5492094843715432E-2</v>
      </c>
      <c r="F25" s="1430">
        <v>1.4385466805405242E-2</v>
      </c>
      <c r="G25" s="1430">
        <v>1.4241750704417726E-2</v>
      </c>
      <c r="H25" s="1429">
        <v>2.1100769230536894E-2</v>
      </c>
      <c r="I25" s="1794"/>
      <c r="J25" s="1794"/>
      <c r="K25" s="1794"/>
      <c r="L25" s="1794"/>
    </row>
    <row r="26" spans="1:15" x14ac:dyDescent="0.25">
      <c r="A26" s="1808" t="s">
        <v>444</v>
      </c>
      <c r="B26" s="1430">
        <v>6.2194877774909806E-2</v>
      </c>
      <c r="C26" s="1431"/>
      <c r="D26" s="1430">
        <v>6.7259316965379151E-2</v>
      </c>
      <c r="E26" s="1430">
        <v>7.291868279769656E-2</v>
      </c>
      <c r="F26" s="1430">
        <v>6.6905663869559817E-2</v>
      </c>
      <c r="G26" s="1430">
        <v>5.9884218332582534E-2</v>
      </c>
      <c r="H26" s="1429">
        <v>6.2969205280660703E-2</v>
      </c>
      <c r="I26" s="1794"/>
      <c r="J26" s="1794"/>
      <c r="K26" s="1794"/>
      <c r="L26" s="1794"/>
    </row>
    <row r="27" spans="1:15" x14ac:dyDescent="0.25">
      <c r="A27" s="1808" t="s">
        <v>443</v>
      </c>
      <c r="B27" s="1430">
        <v>3.9105489927178834E-3</v>
      </c>
      <c r="C27" s="1431"/>
      <c r="D27" s="1430">
        <v>7.2148755833348534E-3</v>
      </c>
      <c r="E27" s="1430">
        <v>1.1424701343291871E-2</v>
      </c>
      <c r="F27" s="1430">
        <v>1.0813907314524581E-2</v>
      </c>
      <c r="G27" s="1430">
        <v>1.859399406613595E-2</v>
      </c>
      <c r="H27" s="1429">
        <v>1.5819955974324253E-2</v>
      </c>
      <c r="I27" s="1794"/>
      <c r="J27" s="1794"/>
      <c r="K27" s="1794"/>
      <c r="L27" s="1794"/>
    </row>
    <row r="28" spans="1:15" x14ac:dyDescent="0.25">
      <c r="A28" s="1808" t="s">
        <v>442</v>
      </c>
      <c r="B28" s="1430">
        <v>9.9488896433684929E-2</v>
      </c>
      <c r="C28" s="1431"/>
      <c r="D28" s="1430">
        <v>7.7281506675640002E-2</v>
      </c>
      <c r="E28" s="1430">
        <v>7.9649831409215999E-2</v>
      </c>
      <c r="F28" s="1430">
        <v>8.9153522165504318E-2</v>
      </c>
      <c r="G28" s="1430">
        <v>9.4521444107068656E-2</v>
      </c>
      <c r="H28" s="1429">
        <v>9.4076736269565531E-2</v>
      </c>
      <c r="I28" s="1794"/>
      <c r="J28" s="1794"/>
      <c r="K28" s="1794"/>
      <c r="L28" s="1794"/>
    </row>
    <row r="29" spans="1:15" x14ac:dyDescent="0.25">
      <c r="A29" s="1808" t="s">
        <v>441</v>
      </c>
      <c r="B29" s="1430">
        <v>6.7945170795804311E-2</v>
      </c>
      <c r="C29" s="1431"/>
      <c r="D29" s="1430">
        <v>9.4340929928727474E-2</v>
      </c>
      <c r="E29" s="1430">
        <v>8.3343685089684774E-2</v>
      </c>
      <c r="F29" s="1430">
        <v>8.8684099184889675E-2</v>
      </c>
      <c r="G29" s="1430">
        <v>7.3044621396344128E-2</v>
      </c>
      <c r="H29" s="1429">
        <v>7.8392302717005577E-2</v>
      </c>
      <c r="I29" s="1794"/>
      <c r="J29" s="1794"/>
      <c r="K29" s="1794"/>
      <c r="L29" s="1794"/>
    </row>
    <row r="30" spans="1:15" x14ac:dyDescent="0.25">
      <c r="A30" s="1808" t="s">
        <v>440</v>
      </c>
      <c r="B30" s="1430">
        <v>2.4120461462405589E-2</v>
      </c>
      <c r="C30" s="1431"/>
      <c r="D30" s="1430">
        <v>2.7282393173274896E-2</v>
      </c>
      <c r="E30" s="1430">
        <v>2.8636707467624367E-2</v>
      </c>
      <c r="F30" s="1430">
        <v>3.0239573624302626E-2</v>
      </c>
      <c r="G30" s="1430">
        <v>2.9289766727333421E-2</v>
      </c>
      <c r="H30" s="1429">
        <v>3.5176356085913608E-2</v>
      </c>
      <c r="I30" s="1794"/>
      <c r="J30" s="1794"/>
      <c r="K30" s="1794"/>
      <c r="L30" s="1794"/>
    </row>
    <row r="31" spans="1:15" x14ac:dyDescent="0.25">
      <c r="A31" s="1808" t="s">
        <v>439</v>
      </c>
      <c r="B31" s="1430">
        <v>3.4735758909795897E-2</v>
      </c>
      <c r="C31" s="1431"/>
      <c r="D31" s="1430">
        <v>4.0983815417961991E-2</v>
      </c>
      <c r="E31" s="1430">
        <v>2.8852256061974977E-2</v>
      </c>
      <c r="F31" s="1430">
        <v>2.7007759762338785E-2</v>
      </c>
      <c r="G31" s="1430">
        <v>2.7789274251599289E-2</v>
      </c>
      <c r="H31" s="1429">
        <v>2.6886180350596828E-2</v>
      </c>
      <c r="I31" s="1794"/>
      <c r="J31" s="1794"/>
      <c r="K31" s="1794"/>
      <c r="L31" s="1794"/>
    </row>
    <row r="32" spans="1:15" x14ac:dyDescent="0.25">
      <c r="A32" s="1808" t="s">
        <v>438</v>
      </c>
      <c r="B32" s="1430">
        <v>3.8080156694750296E-2</v>
      </c>
      <c r="C32" s="1431"/>
      <c r="D32" s="1430">
        <v>2.1882630507361337E-2</v>
      </c>
      <c r="E32" s="1430">
        <v>2.1161073632160163E-2</v>
      </c>
      <c r="F32" s="1430">
        <v>2.3822769193630536E-2</v>
      </c>
      <c r="G32" s="1430">
        <v>3.4120802268999897E-2</v>
      </c>
      <c r="H32" s="1429">
        <v>3.9475539439420108E-2</v>
      </c>
      <c r="I32" s="1794"/>
      <c r="J32" s="1794"/>
      <c r="K32" s="1794"/>
      <c r="L32" s="1794"/>
    </row>
    <row r="33" spans="1:12" x14ac:dyDescent="0.25">
      <c r="A33" s="1808" t="s">
        <v>437</v>
      </c>
      <c r="B33" s="1430">
        <v>2.7597352499907864E-2</v>
      </c>
      <c r="C33" s="1431"/>
      <c r="D33" s="1430">
        <v>3.1916116214854948E-2</v>
      </c>
      <c r="E33" s="1430">
        <v>3.2642946457225132E-2</v>
      </c>
      <c r="F33" s="1430">
        <v>3.167399468745196E-2</v>
      </c>
      <c r="G33" s="1430">
        <v>2.0371767044166805E-2</v>
      </c>
      <c r="H33" s="1429">
        <v>1.5858556974727447E-2</v>
      </c>
      <c r="I33" s="1794"/>
      <c r="J33" s="1794"/>
      <c r="K33" s="1794"/>
      <c r="L33" s="1794"/>
    </row>
    <row r="34" spans="1:12" x14ac:dyDescent="0.25">
      <c r="A34" s="1808" t="s">
        <v>3</v>
      </c>
      <c r="B34" s="1430">
        <v>6.6685644695299431E-2</v>
      </c>
      <c r="C34" s="1431"/>
      <c r="D34" s="1430">
        <v>6.2157525821850697E-2</v>
      </c>
      <c r="E34" s="1430">
        <v>5.7501588216474428E-2</v>
      </c>
      <c r="F34" s="1430">
        <v>6.3824424395951776E-2</v>
      </c>
      <c r="G34" s="1430">
        <v>5.629193165687902E-2</v>
      </c>
      <c r="H34" s="1429">
        <v>4.5618131804428912E-2</v>
      </c>
      <c r="I34" s="1794"/>
      <c r="J34" s="1794"/>
      <c r="K34" s="1794"/>
      <c r="L34" s="1794"/>
    </row>
    <row r="35" spans="1:12" x14ac:dyDescent="0.25">
      <c r="A35" s="1806"/>
      <c r="B35" s="1806"/>
      <c r="C35" s="1786"/>
      <c r="D35" s="1805"/>
      <c r="E35" s="1805"/>
      <c r="F35" s="1805"/>
      <c r="G35" s="1805"/>
      <c r="H35" s="1807"/>
      <c r="I35" s="1794"/>
      <c r="J35" s="1794"/>
      <c r="K35" s="1794"/>
      <c r="L35" s="1794"/>
    </row>
    <row r="36" spans="1:12" x14ac:dyDescent="0.25">
      <c r="A36" s="1806"/>
      <c r="B36" s="1805"/>
      <c r="C36" s="1795"/>
      <c r="D36" s="1795"/>
      <c r="E36" s="1795"/>
      <c r="F36" s="1795"/>
      <c r="G36" s="1795"/>
      <c r="H36" s="1794"/>
      <c r="I36" s="1794"/>
      <c r="J36" s="1794"/>
      <c r="K36" s="1794"/>
      <c r="L36" s="1794"/>
    </row>
    <row r="37" spans="1:12" x14ac:dyDescent="0.25">
      <c r="A37" s="1804"/>
      <c r="B37" s="1795"/>
      <c r="C37" s="1795"/>
      <c r="D37" s="1795"/>
      <c r="E37" s="1795"/>
      <c r="F37" s="1795"/>
      <c r="G37" s="1795"/>
      <c r="H37" s="1794"/>
      <c r="I37" s="1794"/>
      <c r="J37" s="1794"/>
      <c r="K37" s="1794"/>
      <c r="L37" s="1794"/>
    </row>
    <row r="38" spans="1:12" x14ac:dyDescent="0.25">
      <c r="A38" s="1803"/>
      <c r="B38" s="1795"/>
      <c r="C38" s="1795"/>
      <c r="D38" s="1795"/>
      <c r="E38" s="1795"/>
      <c r="F38" s="1795"/>
      <c r="G38" s="1795"/>
      <c r="H38" s="1794"/>
      <c r="I38" s="1794"/>
      <c r="J38" s="1794"/>
      <c r="K38" s="1794"/>
      <c r="L38" s="1794"/>
    </row>
    <row r="39" spans="1:12" x14ac:dyDescent="0.25">
      <c r="A39" s="1800"/>
      <c r="B39" s="1795"/>
      <c r="C39" s="1795"/>
      <c r="D39" s="1795"/>
      <c r="E39" s="1795"/>
      <c r="F39" s="1795"/>
      <c r="G39" s="1795"/>
      <c r="H39" s="1794"/>
      <c r="I39" s="1794"/>
      <c r="J39" s="1794"/>
      <c r="K39" s="1794"/>
      <c r="L39" s="1794"/>
    </row>
    <row r="40" spans="1:12" x14ac:dyDescent="0.25">
      <c r="A40" s="1800"/>
      <c r="B40" s="1795"/>
      <c r="C40" s="1795"/>
      <c r="D40" s="1795"/>
      <c r="E40" s="1795"/>
      <c r="F40" s="1795"/>
      <c r="G40" s="1795"/>
      <c r="H40" s="1794"/>
      <c r="I40" s="1794"/>
      <c r="J40" s="1794"/>
      <c r="K40" s="1794"/>
      <c r="L40" s="1794"/>
    </row>
    <row r="41" spans="1:12" x14ac:dyDescent="0.25">
      <c r="A41" s="1800"/>
      <c r="B41" s="1795"/>
      <c r="C41" s="1795"/>
      <c r="D41" s="1795"/>
      <c r="E41" s="1795"/>
      <c r="F41" s="1795"/>
      <c r="G41" s="1795"/>
      <c r="H41" s="1794"/>
      <c r="I41" s="1794"/>
      <c r="J41" s="1794"/>
      <c r="K41" s="1794"/>
      <c r="L41" s="1794"/>
    </row>
    <row r="42" spans="1:12" x14ac:dyDescent="0.25">
      <c r="A42" s="1800"/>
      <c r="B42" s="1795"/>
      <c r="C42" s="1795"/>
      <c r="D42" s="1795"/>
      <c r="E42" s="1795"/>
      <c r="F42" s="1795"/>
      <c r="G42" s="1795"/>
      <c r="H42" s="1794"/>
      <c r="I42" s="1794"/>
      <c r="J42" s="1794"/>
      <c r="K42" s="1794"/>
      <c r="L42" s="1794"/>
    </row>
    <row r="43" spans="1:12" x14ac:dyDescent="0.25">
      <c r="A43" s="1800"/>
      <c r="B43" s="1795"/>
      <c r="C43" s="1795"/>
      <c r="D43" s="1795"/>
      <c r="E43" s="1795"/>
      <c r="F43" s="1795"/>
      <c r="G43" s="1795"/>
      <c r="H43" s="1794"/>
      <c r="I43" s="1794"/>
      <c r="J43" s="1794"/>
      <c r="K43" s="1794"/>
      <c r="L43" s="1794"/>
    </row>
    <row r="44" spans="1:12" x14ac:dyDescent="0.25">
      <c r="A44" s="1800"/>
      <c r="B44" s="1795"/>
      <c r="C44" s="1795"/>
      <c r="D44" s="1795"/>
      <c r="E44" s="1795"/>
      <c r="F44" s="1795"/>
      <c r="G44" s="1795"/>
      <c r="H44" s="1794"/>
      <c r="I44" s="1794"/>
      <c r="J44" s="1794"/>
      <c r="K44" s="1794"/>
      <c r="L44" s="1794"/>
    </row>
    <row r="45" spans="1:12" x14ac:dyDescent="0.25">
      <c r="A45" s="1800"/>
      <c r="B45" s="1795"/>
      <c r="C45" s="1795"/>
      <c r="D45" s="1795"/>
      <c r="E45" s="1795"/>
      <c r="F45" s="1795"/>
      <c r="G45" s="1795"/>
      <c r="H45" s="1794"/>
      <c r="I45" s="1794"/>
      <c r="J45" s="1794"/>
      <c r="K45" s="1794"/>
      <c r="L45" s="1794"/>
    </row>
    <row r="46" spans="1:12" x14ac:dyDescent="0.25">
      <c r="A46" s="1800"/>
      <c r="B46" s="1795"/>
      <c r="C46" s="1795"/>
      <c r="D46" s="1732"/>
      <c r="E46" s="1732"/>
      <c r="F46" s="1732"/>
      <c r="G46" s="1732"/>
      <c r="H46" s="1802"/>
      <c r="I46" s="1802"/>
      <c r="J46" s="1794"/>
      <c r="K46" s="1794"/>
      <c r="L46" s="1794"/>
    </row>
    <row r="47" spans="1:12" x14ac:dyDescent="0.25">
      <c r="A47" s="1800"/>
      <c r="B47" s="1795"/>
      <c r="C47" s="1795"/>
      <c r="D47" s="1732"/>
      <c r="E47" s="1732"/>
      <c r="F47" s="1732"/>
      <c r="G47" s="1732"/>
      <c r="H47" s="1802"/>
      <c r="I47" s="1802"/>
      <c r="J47" s="1794"/>
      <c r="K47" s="1794"/>
      <c r="L47" s="1794"/>
    </row>
    <row r="48" spans="1:12" x14ac:dyDescent="0.25">
      <c r="A48" s="1800"/>
      <c r="B48" s="1795"/>
      <c r="C48" s="1795"/>
      <c r="D48" s="1795"/>
      <c r="E48" s="1795"/>
      <c r="F48" s="1795"/>
      <c r="G48" s="1795"/>
      <c r="H48" s="1794"/>
      <c r="I48" s="1794"/>
      <c r="J48" s="1794"/>
      <c r="K48" s="1794"/>
      <c r="L48" s="1794"/>
    </row>
    <row r="49" spans="1:15" x14ac:dyDescent="0.25">
      <c r="A49" s="1800"/>
      <c r="B49" s="1795"/>
      <c r="C49" s="1795"/>
      <c r="D49" s="1795"/>
      <c r="E49" s="1795"/>
      <c r="F49" s="1795"/>
      <c r="G49" s="1795"/>
      <c r="H49" s="1794"/>
      <c r="I49" s="1794"/>
      <c r="J49" s="1794"/>
      <c r="K49" s="1794"/>
      <c r="L49" s="1794"/>
    </row>
    <row r="50" spans="1:15" x14ac:dyDescent="0.25">
      <c r="A50" s="1800"/>
      <c r="B50" s="1795"/>
      <c r="C50" s="1795"/>
      <c r="D50" s="1795"/>
      <c r="E50" s="1795"/>
      <c r="F50" s="1795"/>
      <c r="G50" s="1795"/>
      <c r="H50" s="1794"/>
      <c r="I50" s="1794"/>
      <c r="J50" s="1794"/>
      <c r="K50" s="1794"/>
      <c r="L50" s="1794"/>
    </row>
    <row r="51" spans="1:15" x14ac:dyDescent="0.25">
      <c r="A51" s="1800"/>
      <c r="B51" s="1795"/>
      <c r="C51" s="1795"/>
      <c r="D51" s="1795"/>
      <c r="E51" s="1795"/>
      <c r="F51" s="1795"/>
      <c r="G51" s="1795"/>
      <c r="H51" s="1794"/>
      <c r="I51" s="1794"/>
    </row>
    <row r="52" spans="1:15" x14ac:dyDescent="0.25">
      <c r="A52" s="1800"/>
      <c r="B52" s="1795"/>
      <c r="C52" s="1795"/>
      <c r="D52" s="1795"/>
      <c r="E52" s="1795"/>
      <c r="F52" s="1795"/>
      <c r="G52" s="1795"/>
      <c r="H52" s="1794"/>
      <c r="I52" s="1794"/>
    </row>
    <row r="53" spans="1:15" x14ac:dyDescent="0.25">
      <c r="A53" s="1800"/>
      <c r="B53" s="1795"/>
      <c r="C53" s="1795"/>
      <c r="D53" s="1795"/>
      <c r="E53" s="1795"/>
      <c r="F53" s="1795"/>
      <c r="G53" s="1795"/>
      <c r="H53" s="1794"/>
      <c r="I53" s="1794"/>
    </row>
    <row r="54" spans="1:15" x14ac:dyDescent="0.25">
      <c r="A54" s="1801"/>
      <c r="B54" s="1795"/>
      <c r="C54" s="1795"/>
      <c r="D54" s="1795"/>
      <c r="E54" s="1795"/>
      <c r="F54" s="1795"/>
      <c r="G54" s="1795"/>
      <c r="H54" s="1794"/>
      <c r="I54" s="1794"/>
    </row>
    <row r="55" spans="1:15" x14ac:dyDescent="0.25">
      <c r="A55" s="1799"/>
      <c r="B55" s="1797"/>
      <c r="C55" s="1797"/>
      <c r="D55" s="1797"/>
      <c r="E55" s="1797"/>
      <c r="F55" s="1797"/>
      <c r="G55" s="1797"/>
      <c r="H55" s="1797"/>
      <c r="I55" s="1797"/>
      <c r="J55" s="1796"/>
      <c r="K55" s="1796"/>
      <c r="L55" s="1796"/>
      <c r="M55" s="1796"/>
      <c r="N55" s="1796"/>
      <c r="O55" s="1796"/>
    </row>
    <row r="56" spans="1:15" x14ac:dyDescent="0.25">
      <c r="A56" s="1800"/>
      <c r="B56" s="1797"/>
      <c r="C56" s="1797"/>
      <c r="D56" s="1797"/>
      <c r="E56" s="1797"/>
      <c r="F56" s="1797"/>
      <c r="G56" s="1797"/>
      <c r="H56" s="1797"/>
      <c r="I56" s="1797"/>
      <c r="J56" s="1796"/>
      <c r="K56" s="1796"/>
      <c r="L56" s="1796"/>
      <c r="M56" s="1796"/>
      <c r="N56" s="1796"/>
      <c r="O56" s="1796"/>
    </row>
    <row r="57" spans="1:15" x14ac:dyDescent="0.25">
      <c r="A57" s="1800"/>
      <c r="B57" s="1797"/>
      <c r="C57" s="1797"/>
      <c r="D57" s="1797"/>
      <c r="E57" s="1797"/>
      <c r="F57" s="1797"/>
      <c r="G57" s="1797"/>
      <c r="H57" s="1797"/>
      <c r="I57" s="1797"/>
      <c r="J57" s="1796"/>
      <c r="K57" s="1796"/>
      <c r="L57" s="1796"/>
      <c r="M57" s="1796"/>
      <c r="N57" s="1796"/>
      <c r="O57" s="1796"/>
    </row>
    <row r="58" spans="1:15" x14ac:dyDescent="0.25">
      <c r="A58" s="1800"/>
      <c r="B58" s="1797"/>
      <c r="C58" s="1797"/>
      <c r="D58" s="1797"/>
      <c r="E58" s="1797"/>
      <c r="F58" s="1797"/>
      <c r="G58" s="1797"/>
      <c r="H58" s="1797"/>
      <c r="I58" s="1797"/>
      <c r="J58" s="1796"/>
      <c r="K58" s="1796"/>
      <c r="L58" s="1796"/>
      <c r="M58" s="1796"/>
      <c r="N58" s="1796"/>
      <c r="O58" s="1796"/>
    </row>
    <row r="59" spans="1:15" x14ac:dyDescent="0.25">
      <c r="A59" s="1800"/>
      <c r="B59" s="1797"/>
      <c r="C59" s="1797"/>
      <c r="D59" s="1797"/>
      <c r="E59" s="1797"/>
      <c r="F59" s="1797"/>
      <c r="G59" s="1797"/>
      <c r="H59" s="1797"/>
      <c r="I59" s="1797"/>
      <c r="J59" s="1796"/>
      <c r="K59" s="1796"/>
      <c r="L59" s="1796"/>
      <c r="M59" s="1796"/>
      <c r="N59" s="1796"/>
      <c r="O59" s="1796"/>
    </row>
    <row r="60" spans="1:15" x14ac:dyDescent="0.25">
      <c r="A60" s="1800"/>
      <c r="B60" s="1797"/>
      <c r="C60" s="1797"/>
      <c r="D60" s="1797"/>
      <c r="E60" s="1797"/>
      <c r="F60" s="1797"/>
      <c r="G60" s="1797"/>
      <c r="H60" s="1797"/>
      <c r="I60" s="1797"/>
      <c r="J60" s="1796"/>
      <c r="K60" s="1796"/>
      <c r="L60" s="1796"/>
      <c r="M60" s="1796"/>
      <c r="N60" s="1796"/>
      <c r="O60" s="1796"/>
    </row>
    <row r="61" spans="1:15" x14ac:dyDescent="0.25">
      <c r="A61" s="1799"/>
      <c r="B61" s="1797"/>
      <c r="C61" s="1797"/>
      <c r="D61" s="1797"/>
      <c r="E61" s="1797"/>
      <c r="F61" s="1797"/>
      <c r="G61" s="1797"/>
      <c r="H61" s="1797"/>
      <c r="I61" s="1797"/>
      <c r="J61" s="1796"/>
      <c r="K61" s="1796"/>
      <c r="L61" s="1796"/>
      <c r="M61" s="1796"/>
      <c r="N61" s="1796"/>
      <c r="O61" s="1796"/>
    </row>
    <row r="62" spans="1:15" x14ac:dyDescent="0.25">
      <c r="A62" s="1799"/>
      <c r="B62" s="1797"/>
      <c r="C62" s="1797"/>
      <c r="D62" s="1797"/>
      <c r="E62" s="1797"/>
      <c r="F62" s="1797"/>
      <c r="G62" s="1797"/>
      <c r="H62" s="1797"/>
      <c r="I62" s="1797"/>
      <c r="J62" s="1796"/>
      <c r="K62" s="1796"/>
      <c r="L62" s="1796"/>
      <c r="M62" s="1796"/>
      <c r="N62" s="1796"/>
      <c r="O62" s="1796"/>
    </row>
    <row r="63" spans="1:15" x14ac:dyDescent="0.25">
      <c r="A63" s="1762"/>
      <c r="B63" s="1797"/>
      <c r="C63" s="1797"/>
      <c r="D63" s="1797"/>
      <c r="E63" s="1797"/>
      <c r="F63" s="1797"/>
      <c r="G63" s="1797"/>
      <c r="H63" s="1797"/>
      <c r="I63" s="1797"/>
      <c r="J63" s="1796"/>
      <c r="K63" s="1796"/>
      <c r="L63" s="1796"/>
      <c r="M63" s="1796"/>
      <c r="N63" s="1796"/>
      <c r="O63" s="1796"/>
    </row>
    <row r="64" spans="1:15" x14ac:dyDescent="0.25">
      <c r="A64" s="1786"/>
      <c r="B64" s="1797"/>
      <c r="C64" s="1797"/>
      <c r="D64" s="1797"/>
      <c r="E64" s="1797"/>
      <c r="F64" s="1797"/>
      <c r="G64" s="1797"/>
      <c r="H64" s="1797"/>
      <c r="I64" s="1797"/>
      <c r="J64" s="1796"/>
      <c r="K64" s="1796"/>
      <c r="L64" s="1796"/>
      <c r="M64" s="1796"/>
      <c r="N64" s="1796"/>
      <c r="O64" s="1796"/>
    </row>
    <row r="65" spans="1:15" x14ac:dyDescent="0.25">
      <c r="A65" s="1786"/>
      <c r="B65" s="1797"/>
      <c r="C65" s="1797"/>
      <c r="D65" s="1797"/>
      <c r="E65" s="1797"/>
      <c r="F65" s="1797"/>
      <c r="G65" s="1797"/>
      <c r="H65" s="1797"/>
      <c r="I65" s="1797"/>
      <c r="J65" s="1796"/>
      <c r="K65" s="1796"/>
      <c r="L65" s="1796"/>
      <c r="M65" s="1796"/>
      <c r="N65" s="1796"/>
      <c r="O65" s="1796"/>
    </row>
    <row r="66" spans="1:15" x14ac:dyDescent="0.25">
      <c r="A66" s="1786"/>
      <c r="B66" s="1797"/>
      <c r="C66" s="1797"/>
      <c r="D66" s="1797"/>
      <c r="E66" s="1797"/>
      <c r="F66" s="1797"/>
      <c r="G66" s="1797"/>
      <c r="H66" s="1797"/>
      <c r="I66" s="1797"/>
      <c r="J66" s="1796"/>
      <c r="K66" s="1796"/>
      <c r="L66" s="1796"/>
      <c r="M66" s="1796"/>
      <c r="N66" s="1796"/>
      <c r="O66" s="1796"/>
    </row>
    <row r="67" spans="1:15" x14ac:dyDescent="0.25">
      <c r="A67" s="1786"/>
      <c r="B67" s="1797"/>
      <c r="C67" s="1797"/>
      <c r="D67" s="1797"/>
      <c r="E67" s="1797"/>
      <c r="F67" s="1797"/>
      <c r="G67" s="1797"/>
      <c r="H67" s="1797"/>
      <c r="I67" s="1797"/>
      <c r="J67" s="1796"/>
      <c r="K67" s="1796"/>
      <c r="L67" s="1796"/>
      <c r="M67" s="1796"/>
      <c r="N67" s="1796"/>
      <c r="O67" s="1796"/>
    </row>
    <row r="68" spans="1:15" x14ac:dyDescent="0.25">
      <c r="A68" s="1798"/>
      <c r="B68" s="1797"/>
      <c r="C68" s="1797"/>
      <c r="D68" s="1797"/>
      <c r="E68" s="1797"/>
      <c r="F68" s="1797"/>
      <c r="G68" s="1797"/>
      <c r="H68" s="1797"/>
      <c r="I68" s="1797"/>
      <c r="J68" s="1796"/>
      <c r="K68" s="1796"/>
      <c r="L68" s="1796"/>
      <c r="M68" s="1796"/>
      <c r="N68" s="1796"/>
      <c r="O68" s="1796"/>
    </row>
    <row r="69" spans="1:15" x14ac:dyDescent="0.25">
      <c r="A69" s="1795"/>
      <c r="B69" s="1797"/>
      <c r="C69" s="1797"/>
      <c r="D69" s="1797"/>
      <c r="E69" s="1797"/>
      <c r="F69" s="1797"/>
      <c r="G69" s="1797"/>
      <c r="H69" s="1797"/>
      <c r="I69" s="1797"/>
      <c r="J69" s="1796"/>
      <c r="K69" s="1796"/>
      <c r="L69" s="1796"/>
      <c r="M69" s="1796"/>
      <c r="N69" s="1796"/>
      <c r="O69" s="1796"/>
    </row>
    <row r="70" spans="1:15" x14ac:dyDescent="0.25">
      <c r="A70" s="1795"/>
      <c r="B70" s="1795"/>
      <c r="C70" s="1795"/>
      <c r="D70" s="1795"/>
      <c r="E70" s="1795"/>
      <c r="F70" s="1795"/>
      <c r="G70" s="1795"/>
      <c r="H70" s="1794"/>
      <c r="I70" s="1794"/>
    </row>
    <row r="71" spans="1:15" x14ac:dyDescent="0.25">
      <c r="A71" s="1795"/>
      <c r="B71" s="1795"/>
      <c r="C71" s="1795"/>
      <c r="D71" s="1795"/>
      <c r="E71" s="1795"/>
      <c r="F71" s="1795"/>
      <c r="G71" s="1795"/>
      <c r="H71" s="1794"/>
      <c r="I71" s="1794"/>
    </row>
    <row r="72" spans="1:15" x14ac:dyDescent="0.25">
      <c r="A72" s="1795"/>
      <c r="B72" s="1795"/>
      <c r="C72" s="1795"/>
      <c r="D72" s="1795"/>
      <c r="E72" s="1795"/>
      <c r="F72" s="1795"/>
      <c r="G72" s="1795"/>
      <c r="H72" s="1794"/>
      <c r="I72" s="1794"/>
    </row>
    <row r="73" spans="1:15" x14ac:dyDescent="0.25">
      <c r="A73" s="1795"/>
      <c r="B73" s="1795"/>
      <c r="C73" s="1795"/>
      <c r="D73" s="1795"/>
      <c r="E73" s="1795"/>
      <c r="F73" s="1795"/>
      <c r="G73" s="1795"/>
      <c r="H73" s="1794"/>
      <c r="I73" s="1794"/>
    </row>
    <row r="75" spans="1:15" x14ac:dyDescent="0.25">
      <c r="A75" s="1754"/>
    </row>
    <row r="76" spans="1:15" x14ac:dyDescent="0.25">
      <c r="A76" s="1754"/>
    </row>
    <row r="77" spans="1:15" x14ac:dyDescent="0.25">
      <c r="A77" s="1754"/>
    </row>
    <row r="78" spans="1:15" x14ac:dyDescent="0.25">
      <c r="A78" s="1754"/>
    </row>
    <row r="79" spans="1:15" x14ac:dyDescent="0.25">
      <c r="A79" s="1754"/>
    </row>
    <row r="80" spans="1:15" x14ac:dyDescent="0.25">
      <c r="A80" s="1754"/>
    </row>
    <row r="81" spans="1:1" x14ac:dyDescent="0.25">
      <c r="A81" s="1754"/>
    </row>
    <row r="82" spans="1:1" x14ac:dyDescent="0.25">
      <c r="A82" s="1754"/>
    </row>
    <row r="83" spans="1:1" x14ac:dyDescent="0.25">
      <c r="A83" s="1754"/>
    </row>
    <row r="84" spans="1:1" x14ac:dyDescent="0.25">
      <c r="A84" s="1754"/>
    </row>
    <row r="85" spans="1:1" x14ac:dyDescent="0.25">
      <c r="A85" s="1754"/>
    </row>
    <row r="86" spans="1:1" x14ac:dyDescent="0.25">
      <c r="A86" s="1754"/>
    </row>
    <row r="87" spans="1:1" x14ac:dyDescent="0.25">
      <c r="A87" s="1754"/>
    </row>
    <row r="88" spans="1:1" x14ac:dyDescent="0.25">
      <c r="A88" s="1754"/>
    </row>
    <row r="89" spans="1:1" x14ac:dyDescent="0.25">
      <c r="A89" s="1754"/>
    </row>
    <row r="90" spans="1:1" x14ac:dyDescent="0.25">
      <c r="A90" s="1754"/>
    </row>
    <row r="91" spans="1:1" x14ac:dyDescent="0.25">
      <c r="A91" s="1754"/>
    </row>
    <row r="92" spans="1:1" x14ac:dyDescent="0.25">
      <c r="A92" s="1754"/>
    </row>
    <row r="93" spans="1:1" x14ac:dyDescent="0.25">
      <c r="A93" s="1754"/>
    </row>
    <row r="94" spans="1:1" x14ac:dyDescent="0.25">
      <c r="A94" s="1754"/>
    </row>
    <row r="95" spans="1:1" x14ac:dyDescent="0.25">
      <c r="A95" s="1754"/>
    </row>
    <row r="96" spans="1:1" x14ac:dyDescent="0.25">
      <c r="A96" s="1754"/>
    </row>
    <row r="97" spans="1:1" x14ac:dyDescent="0.25">
      <c r="A97" s="1754"/>
    </row>
    <row r="98" spans="1:1" x14ac:dyDescent="0.25">
      <c r="A98" s="1754"/>
    </row>
    <row r="99" spans="1:1" x14ac:dyDescent="0.25">
      <c r="A99" s="1754"/>
    </row>
    <row r="100" spans="1:1" x14ac:dyDescent="0.25">
      <c r="A100" s="1754"/>
    </row>
    <row r="101" spans="1:1" x14ac:dyDescent="0.25">
      <c r="A101" s="1754"/>
    </row>
    <row r="102" spans="1:1" x14ac:dyDescent="0.25">
      <c r="A102" s="1754"/>
    </row>
    <row r="103" spans="1:1" x14ac:dyDescent="0.25">
      <c r="A103" s="1754"/>
    </row>
    <row r="104" spans="1:1" x14ac:dyDescent="0.25">
      <c r="A104" s="1754"/>
    </row>
    <row r="105" spans="1:1" x14ac:dyDescent="0.25">
      <c r="A105" s="1754"/>
    </row>
    <row r="106" spans="1:1" x14ac:dyDescent="0.25">
      <c r="A106" s="1754"/>
    </row>
  </sheetData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1A25D-C2E9-4E97-B5F4-19808CCDA51F}">
  <sheetPr codeName="Sheet37"/>
  <dimension ref="A1:Y103"/>
  <sheetViews>
    <sheetView view="pageBreakPreview" topLeftCell="A28" zoomScale="85" zoomScaleNormal="100" zoomScaleSheetLayoutView="85" workbookViewId="0">
      <selection activeCell="I39" sqref="I39"/>
    </sheetView>
  </sheetViews>
  <sheetFormatPr defaultRowHeight="15" x14ac:dyDescent="0.25"/>
  <cols>
    <col min="1" max="1" width="36.5703125" style="1733" customWidth="1"/>
    <col min="2" max="2" width="13.28515625" style="1733" customWidth="1"/>
    <col min="3" max="3" width="2.28515625" style="1739" customWidth="1"/>
    <col min="4" max="4" width="9.42578125" style="1733" customWidth="1"/>
    <col min="5" max="5" width="2.28515625" style="1739" customWidth="1"/>
    <col min="6" max="12" width="8" style="1733" customWidth="1"/>
  </cols>
  <sheetData>
    <row r="1" spans="1:13" x14ac:dyDescent="0.25">
      <c r="A1" s="1828" t="s">
        <v>783</v>
      </c>
      <c r="B1" s="1828"/>
      <c r="C1" s="1854"/>
      <c r="D1" s="1828"/>
      <c r="E1" s="1854"/>
    </row>
    <row r="2" spans="1:13" x14ac:dyDescent="0.25">
      <c r="A2" s="1828"/>
      <c r="B2" s="1828"/>
      <c r="C2" s="1854"/>
      <c r="D2" s="1828"/>
      <c r="E2" s="1854"/>
    </row>
    <row r="3" spans="1:13" ht="13.5" customHeight="1" x14ac:dyDescent="0.25">
      <c r="A3" s="1853" t="s">
        <v>1315</v>
      </c>
      <c r="B3" s="1852" t="s">
        <v>836</v>
      </c>
      <c r="C3" s="1767"/>
      <c r="D3" s="1852" t="s">
        <v>840</v>
      </c>
      <c r="E3" s="1767"/>
    </row>
    <row r="4" spans="1:13" ht="13.5" customHeight="1" x14ac:dyDescent="0.25">
      <c r="A4" s="1853"/>
      <c r="B4" s="1851" t="s">
        <v>839</v>
      </c>
      <c r="C4" s="1850"/>
      <c r="D4" s="1851" t="s">
        <v>838</v>
      </c>
      <c r="E4" s="1850"/>
      <c r="F4" s="2678" t="s">
        <v>837</v>
      </c>
      <c r="G4" s="2679"/>
      <c r="H4" s="2679"/>
      <c r="I4" s="2679"/>
      <c r="J4" s="2679"/>
      <c r="K4" s="2679"/>
      <c r="L4" s="2679"/>
    </row>
    <row r="5" spans="1:13" ht="49.5" customHeight="1" thickBot="1" x14ac:dyDescent="0.3">
      <c r="A5" s="1849" t="s">
        <v>173</v>
      </c>
      <c r="B5" s="1848" t="s">
        <v>361</v>
      </c>
      <c r="C5" s="1847"/>
      <c r="D5" s="1868" t="s">
        <v>902</v>
      </c>
      <c r="E5" s="1847"/>
      <c r="F5" s="1846" t="s">
        <v>412</v>
      </c>
      <c r="G5" s="1846" t="s">
        <v>348</v>
      </c>
      <c r="H5" s="1846" t="s">
        <v>347</v>
      </c>
      <c r="I5" s="1846" t="s">
        <v>346</v>
      </c>
      <c r="J5" s="1846" t="s">
        <v>345</v>
      </c>
      <c r="K5" s="1845" t="s">
        <v>344</v>
      </c>
      <c r="L5" s="1844" t="s">
        <v>411</v>
      </c>
    </row>
    <row r="6" spans="1:13" ht="13.5" customHeight="1" x14ac:dyDescent="0.25">
      <c r="A6" s="1864" t="s">
        <v>1432</v>
      </c>
      <c r="B6" s="1777">
        <v>133.94288191000001</v>
      </c>
      <c r="C6" s="1867"/>
      <c r="D6" s="1777">
        <v>9.6309522600000008</v>
      </c>
      <c r="E6" s="1862"/>
      <c r="F6" s="1777">
        <v>124.31192965000001</v>
      </c>
      <c r="G6" s="1777">
        <v>107.10603673999999</v>
      </c>
      <c r="H6" s="1777">
        <v>7.9403601799999999</v>
      </c>
      <c r="I6" s="1777">
        <v>5.2113904300000007</v>
      </c>
      <c r="J6" s="1777">
        <v>4.0541422999999996</v>
      </c>
      <c r="K6" s="1777">
        <v>0</v>
      </c>
      <c r="L6" s="1777">
        <v>0</v>
      </c>
      <c r="M6" s="526"/>
    </row>
    <row r="7" spans="1:13" ht="13.5" customHeight="1" x14ac:dyDescent="0.25">
      <c r="A7" s="1864" t="s">
        <v>1431</v>
      </c>
      <c r="B7" s="1777">
        <v>145.71856238999999</v>
      </c>
      <c r="C7" s="1830"/>
      <c r="D7" s="1777">
        <v>73.162795159999988</v>
      </c>
      <c r="E7" s="1862"/>
      <c r="F7" s="1777">
        <v>72.555767230000001</v>
      </c>
      <c r="G7" s="1777">
        <v>70.004226630000005</v>
      </c>
      <c r="H7" s="1777">
        <v>2.2428290400000002</v>
      </c>
      <c r="I7" s="1777">
        <v>0.16609989</v>
      </c>
      <c r="J7" s="1777">
        <v>0.14261167</v>
      </c>
      <c r="K7" s="1777">
        <v>0</v>
      </c>
      <c r="L7" s="1777">
        <v>0</v>
      </c>
      <c r="M7" s="526"/>
    </row>
    <row r="8" spans="1:13" ht="13.5" customHeight="1" x14ac:dyDescent="0.25">
      <c r="A8" s="1864" t="s">
        <v>1430</v>
      </c>
      <c r="B8" s="1777">
        <v>439.92561110999998</v>
      </c>
      <c r="C8" s="1830"/>
      <c r="D8" s="1777">
        <v>225.24913928999999</v>
      </c>
      <c r="E8" s="1862"/>
      <c r="F8" s="1777">
        <v>214.67647182000002</v>
      </c>
      <c r="G8" s="1777">
        <v>201.06334950999999</v>
      </c>
      <c r="H8" s="1777">
        <v>11.76439045</v>
      </c>
      <c r="I8" s="1777">
        <v>1.0330183099999999</v>
      </c>
      <c r="J8" s="1777">
        <v>0.81571355000000001</v>
      </c>
      <c r="K8" s="1777">
        <v>0</v>
      </c>
      <c r="L8" s="1777">
        <v>0</v>
      </c>
      <c r="M8" s="526"/>
    </row>
    <row r="9" spans="1:13" ht="13.5" customHeight="1" x14ac:dyDescent="0.25">
      <c r="A9" s="1866" t="s">
        <v>1429</v>
      </c>
      <c r="B9" s="1777">
        <v>1.80307514</v>
      </c>
      <c r="C9" s="1830"/>
      <c r="D9" s="1777">
        <v>0</v>
      </c>
      <c r="E9" s="1862"/>
      <c r="F9" s="1777">
        <v>1.80307514</v>
      </c>
      <c r="G9" s="1777">
        <v>0.29371983999999995</v>
      </c>
      <c r="H9" s="1777">
        <v>9.9944580000000005E-2</v>
      </c>
      <c r="I9" s="1777">
        <v>1.4094107200000001</v>
      </c>
      <c r="J9" s="1777">
        <v>0</v>
      </c>
      <c r="K9" s="1777">
        <v>0</v>
      </c>
      <c r="L9" s="1777">
        <v>0</v>
      </c>
      <c r="M9" s="526"/>
    </row>
    <row r="10" spans="1:13" ht="13.5" customHeight="1" x14ac:dyDescent="0.25">
      <c r="A10" s="1866" t="s">
        <v>1428</v>
      </c>
      <c r="B10" s="1777">
        <v>46.586772859999996</v>
      </c>
      <c r="C10" s="1830"/>
      <c r="D10" s="1777">
        <v>6.92061013</v>
      </c>
      <c r="E10" s="1862"/>
      <c r="F10" s="1777">
        <v>39.666162729999996</v>
      </c>
      <c r="G10" s="1777">
        <v>17.596527569999999</v>
      </c>
      <c r="H10" s="1777">
        <v>21.130232670000002</v>
      </c>
      <c r="I10" s="1777">
        <v>0.67052798999998231</v>
      </c>
      <c r="J10" s="1777">
        <v>0.26887450000000968</v>
      </c>
      <c r="K10" s="1777">
        <v>0</v>
      </c>
      <c r="L10" s="1777">
        <v>0</v>
      </c>
      <c r="M10" s="526"/>
    </row>
    <row r="11" spans="1:13" ht="13.5" customHeight="1" x14ac:dyDescent="0.25">
      <c r="A11" s="1734" t="s">
        <v>1427</v>
      </c>
      <c r="B11" s="1777">
        <v>858.50885187999995</v>
      </c>
      <c r="C11" s="1830"/>
      <c r="D11" s="1777">
        <v>192.59174716999999</v>
      </c>
      <c r="E11" s="1862"/>
      <c r="F11" s="1777">
        <v>665.91710470999999</v>
      </c>
      <c r="G11" s="1777">
        <v>0</v>
      </c>
      <c r="H11" s="1777">
        <v>0</v>
      </c>
      <c r="I11" s="1777">
        <v>192.70881322000002</v>
      </c>
      <c r="J11" s="1777">
        <v>91.282549719999992</v>
      </c>
      <c r="K11" s="1777">
        <v>0</v>
      </c>
      <c r="L11" s="1777">
        <v>381.92574177</v>
      </c>
      <c r="M11" s="526"/>
    </row>
    <row r="12" spans="1:13" ht="13.5" customHeight="1" x14ac:dyDescent="0.25">
      <c r="A12" s="1734" t="s">
        <v>1426</v>
      </c>
      <c r="B12" s="1777">
        <v>65.401117049999996</v>
      </c>
      <c r="C12" s="1830"/>
      <c r="D12" s="1777">
        <v>1.5912043899999999</v>
      </c>
      <c r="E12" s="1862"/>
      <c r="F12" s="1777">
        <v>63.809912660000002</v>
      </c>
      <c r="G12" s="1777">
        <v>4.2799404299999999</v>
      </c>
      <c r="H12" s="1777">
        <v>50.970876650000001</v>
      </c>
      <c r="I12" s="1777">
        <v>2.1643030899999998</v>
      </c>
      <c r="J12" s="1777">
        <v>6.3947924899999995</v>
      </c>
      <c r="K12" s="1777">
        <v>0</v>
      </c>
      <c r="L12" s="1777">
        <v>0</v>
      </c>
      <c r="M12" s="526"/>
    </row>
    <row r="13" spans="1:13" ht="13.5" customHeight="1" x14ac:dyDescent="0.25">
      <c r="A13" s="1864" t="s">
        <v>1425</v>
      </c>
      <c r="B13" s="1777">
        <v>61.374870380000004</v>
      </c>
      <c r="C13" s="1830"/>
      <c r="D13" s="1777">
        <v>0.42345334999999995</v>
      </c>
      <c r="E13" s="1862"/>
      <c r="F13" s="1777">
        <v>60.951417029999988</v>
      </c>
      <c r="G13" s="1777">
        <v>4.8800736099999966</v>
      </c>
      <c r="H13" s="1777">
        <v>35.996305320000005</v>
      </c>
      <c r="I13" s="1777">
        <v>2.3640276300000007</v>
      </c>
      <c r="J13" s="1777">
        <v>17.711010469999998</v>
      </c>
      <c r="K13" s="1777">
        <v>0</v>
      </c>
      <c r="L13" s="1777">
        <v>0</v>
      </c>
      <c r="M13" s="526"/>
    </row>
    <row r="14" spans="1:13" ht="13.5" customHeight="1" x14ac:dyDescent="0.25">
      <c r="A14" s="1864" t="s">
        <v>1424</v>
      </c>
      <c r="B14" s="1777">
        <v>18.762061920000001</v>
      </c>
      <c r="C14" s="1830"/>
      <c r="D14" s="1777">
        <v>0</v>
      </c>
      <c r="E14" s="1862"/>
      <c r="F14" s="1777">
        <v>18.762061920000001</v>
      </c>
      <c r="G14" s="1777">
        <v>8.6847991199999992</v>
      </c>
      <c r="H14" s="1777">
        <v>6.0065082900000002</v>
      </c>
      <c r="I14" s="1777">
        <v>0.22643532999999999</v>
      </c>
      <c r="J14" s="1777">
        <v>3.8443191799999998</v>
      </c>
      <c r="K14" s="1777">
        <v>0</v>
      </c>
      <c r="L14" s="1777">
        <v>0</v>
      </c>
      <c r="M14" s="526"/>
    </row>
    <row r="15" spans="1:13" ht="13.5" customHeight="1" x14ac:dyDescent="0.25">
      <c r="A15" s="1864" t="s">
        <v>1423</v>
      </c>
      <c r="B15" s="1777">
        <v>113.14057541</v>
      </c>
      <c r="C15" s="1830"/>
      <c r="D15" s="1777">
        <v>4.4022268000000002</v>
      </c>
      <c r="E15" s="1862"/>
      <c r="F15" s="1777">
        <v>108.73834861</v>
      </c>
      <c r="G15" s="1777">
        <v>64.000342090000004</v>
      </c>
      <c r="H15" s="1777">
        <v>25.223350849999999</v>
      </c>
      <c r="I15" s="1777">
        <v>5.2637065599999993</v>
      </c>
      <c r="J15" s="1777">
        <v>14.250949109999999</v>
      </c>
      <c r="K15" s="1777">
        <v>0</v>
      </c>
      <c r="L15" s="1777">
        <v>0</v>
      </c>
      <c r="M15" s="526"/>
    </row>
    <row r="16" spans="1:13" ht="13.5" customHeight="1" x14ac:dyDescent="0.25">
      <c r="A16" s="1864" t="s">
        <v>1422</v>
      </c>
      <c r="B16" s="1777">
        <v>67.391127930000053</v>
      </c>
      <c r="C16" s="1830"/>
      <c r="D16" s="1777">
        <v>0.32257890999999916</v>
      </c>
      <c r="E16" s="1862"/>
      <c r="F16" s="1777">
        <v>67.068549019999992</v>
      </c>
      <c r="G16" s="1777">
        <v>8.7643322999999747</v>
      </c>
      <c r="H16" s="1777">
        <v>22.967155170000048</v>
      </c>
      <c r="I16" s="1777">
        <v>31.237478940000003</v>
      </c>
      <c r="J16" s="1777">
        <v>4.0995826099999961</v>
      </c>
      <c r="K16" s="1777">
        <v>0</v>
      </c>
      <c r="L16" s="1777">
        <v>1.7097434579227411E-14</v>
      </c>
      <c r="M16" s="526"/>
    </row>
    <row r="17" spans="1:13" ht="13.5" customHeight="1" x14ac:dyDescent="0.25">
      <c r="A17" s="1865" t="s">
        <v>1421</v>
      </c>
      <c r="B17" s="1777">
        <v>119.40002179000001</v>
      </c>
      <c r="C17" s="1830"/>
      <c r="D17" s="1777">
        <v>0.27486664</v>
      </c>
      <c r="E17" s="1862"/>
      <c r="F17" s="1777">
        <v>119.12515515000001</v>
      </c>
      <c r="G17" s="1777">
        <v>2.6845173399999998</v>
      </c>
      <c r="H17" s="1777">
        <v>66.32597964</v>
      </c>
      <c r="I17" s="1777">
        <v>5.5582909900000006</v>
      </c>
      <c r="J17" s="1777">
        <v>44.511225700000004</v>
      </c>
      <c r="K17" s="1777">
        <v>0</v>
      </c>
      <c r="L17" s="1777">
        <v>4.5141480000000005E-2</v>
      </c>
      <c r="M17" s="526"/>
    </row>
    <row r="18" spans="1:13" ht="13.5" customHeight="1" x14ac:dyDescent="0.25">
      <c r="A18" s="1864" t="s">
        <v>1420</v>
      </c>
      <c r="B18" s="1777">
        <v>112.09103294000001</v>
      </c>
      <c r="C18" s="1830"/>
      <c r="D18" s="1777">
        <v>2.1338601800000001</v>
      </c>
      <c r="E18" s="1862"/>
      <c r="F18" s="1777">
        <v>109.95717276000001</v>
      </c>
      <c r="G18" s="1777">
        <v>15.49790827</v>
      </c>
      <c r="H18" s="1777">
        <v>75.984509979999999</v>
      </c>
      <c r="I18" s="1777">
        <v>0.98660815999999996</v>
      </c>
      <c r="J18" s="1777">
        <v>17.393773199999998</v>
      </c>
      <c r="K18" s="1777">
        <v>0</v>
      </c>
      <c r="L18" s="1777">
        <v>9.4373149999999989E-2</v>
      </c>
      <c r="M18" s="526"/>
    </row>
    <row r="19" spans="1:13" ht="13.5" customHeight="1" x14ac:dyDescent="0.25">
      <c r="A19" s="1864" t="s">
        <v>1419</v>
      </c>
      <c r="B19" s="1777">
        <v>293.75239776000001</v>
      </c>
      <c r="C19" s="1830"/>
      <c r="D19" s="1777">
        <v>1.8890661500000001</v>
      </c>
      <c r="E19" s="1862"/>
      <c r="F19" s="1777">
        <v>291.86333160999999</v>
      </c>
      <c r="G19" s="1777">
        <v>56.748510189999998</v>
      </c>
      <c r="H19" s="1777">
        <v>23.868192749999999</v>
      </c>
      <c r="I19" s="1777">
        <v>58.779957329999995</v>
      </c>
      <c r="J19" s="1777">
        <v>67.794005550000008</v>
      </c>
      <c r="K19" s="1777">
        <v>0.66441079999999997</v>
      </c>
      <c r="L19" s="1777">
        <v>84.008254989999998</v>
      </c>
      <c r="M19" s="526"/>
    </row>
    <row r="20" spans="1:13" ht="13.5" customHeight="1" x14ac:dyDescent="0.25">
      <c r="A20" s="1864" t="s">
        <v>1418</v>
      </c>
      <c r="B20" s="1777">
        <v>118.69776649000001</v>
      </c>
      <c r="C20" s="1830"/>
      <c r="D20" s="1777">
        <v>2.64918728</v>
      </c>
      <c r="E20" s="1862"/>
      <c r="F20" s="1777">
        <v>116.04857921</v>
      </c>
      <c r="G20" s="1777">
        <v>25.863650190000001</v>
      </c>
      <c r="H20" s="1777">
        <v>53.719114920000003</v>
      </c>
      <c r="I20" s="1777">
        <v>25.359921620000001</v>
      </c>
      <c r="J20" s="1777">
        <v>11.10589248</v>
      </c>
      <c r="K20" s="1777">
        <v>0</v>
      </c>
      <c r="L20" s="1777">
        <v>0</v>
      </c>
      <c r="M20" s="526"/>
    </row>
    <row r="21" spans="1:13" ht="13.5" customHeight="1" x14ac:dyDescent="0.25">
      <c r="A21" s="1864" t="s">
        <v>1417</v>
      </c>
      <c r="B21" s="1777">
        <v>80.157653120000006</v>
      </c>
      <c r="C21" s="1830"/>
      <c r="D21" s="1777">
        <v>1.2502825399999999</v>
      </c>
      <c r="E21" s="1862"/>
      <c r="F21" s="1777">
        <v>78.907370580000006</v>
      </c>
      <c r="G21" s="1777">
        <v>25.071686150000001</v>
      </c>
      <c r="H21" s="1777">
        <v>31.506161550000002</v>
      </c>
      <c r="I21" s="1777">
        <v>16.507425120000001</v>
      </c>
      <c r="J21" s="1777">
        <v>4.5951876</v>
      </c>
      <c r="K21" s="1777">
        <v>0</v>
      </c>
      <c r="L21" s="1777">
        <v>1.2269101599999999</v>
      </c>
      <c r="M21" s="526"/>
    </row>
    <row r="22" spans="1:13" ht="13.5" customHeight="1" x14ac:dyDescent="0.25">
      <c r="A22" s="1865" t="s">
        <v>1416</v>
      </c>
      <c r="B22" s="1777">
        <v>726.6851064</v>
      </c>
      <c r="C22" s="1830"/>
      <c r="D22" s="1777">
        <v>0</v>
      </c>
      <c r="E22" s="1862"/>
      <c r="F22" s="1777">
        <v>726.6851064</v>
      </c>
      <c r="G22" s="1777">
        <v>2.15260717</v>
      </c>
      <c r="H22" s="1777">
        <v>6.7362995699999999</v>
      </c>
      <c r="I22" s="1777">
        <v>374.79256628999997</v>
      </c>
      <c r="J22" s="1777">
        <v>0.24633209</v>
      </c>
      <c r="K22" s="1777">
        <v>0</v>
      </c>
      <c r="L22" s="1777">
        <v>342.75730128000004</v>
      </c>
      <c r="M22" s="526"/>
    </row>
    <row r="23" spans="1:13" ht="13.5" customHeight="1" x14ac:dyDescent="0.25">
      <c r="A23" s="1864" t="s">
        <v>1415</v>
      </c>
      <c r="B23" s="1777">
        <v>41.626038049999998</v>
      </c>
      <c r="C23" s="1830"/>
      <c r="D23" s="1777">
        <v>1.0774174399999998</v>
      </c>
      <c r="E23" s="1862"/>
      <c r="F23" s="1777">
        <v>40.54862061</v>
      </c>
      <c r="G23" s="1777">
        <v>2.8203372199999999</v>
      </c>
      <c r="H23" s="1777">
        <v>1.9315818600000001</v>
      </c>
      <c r="I23" s="1777">
        <v>33.554963750000006</v>
      </c>
      <c r="J23" s="1777">
        <v>2.2417377799999998</v>
      </c>
      <c r="K23" s="1777">
        <v>0</v>
      </c>
      <c r="L23" s="1777">
        <v>0</v>
      </c>
      <c r="M23" s="526"/>
    </row>
    <row r="24" spans="1:13" ht="13.5" customHeight="1" x14ac:dyDescent="0.25">
      <c r="A24" s="1864" t="s">
        <v>1438</v>
      </c>
      <c r="B24" s="1777">
        <v>355.09702239000001</v>
      </c>
      <c r="C24" s="1830"/>
      <c r="D24" s="1777">
        <v>114.5809948</v>
      </c>
      <c r="E24" s="1862"/>
      <c r="F24" s="1777">
        <v>240.51602759000002</v>
      </c>
      <c r="G24" s="1777">
        <v>60.96284756</v>
      </c>
      <c r="H24" s="1777">
        <v>113.21971655999999</v>
      </c>
      <c r="I24" s="1777">
        <v>63.916775650000005</v>
      </c>
      <c r="J24" s="1777">
        <v>2.4166878199999999</v>
      </c>
      <c r="K24" s="1777">
        <v>0</v>
      </c>
      <c r="L24" s="1777">
        <v>0</v>
      </c>
      <c r="M24" s="526"/>
    </row>
    <row r="25" spans="1:13" ht="13.5" customHeight="1" x14ac:dyDescent="0.25">
      <c r="A25" s="1864"/>
      <c r="B25" s="1777"/>
      <c r="C25" s="1830"/>
      <c r="D25" s="1777"/>
      <c r="E25" s="1862"/>
      <c r="F25" s="1777"/>
      <c r="G25" s="1777"/>
      <c r="H25" s="1777"/>
      <c r="I25" s="1777"/>
      <c r="J25" s="1777"/>
      <c r="K25" s="1777"/>
      <c r="L25" s="1777"/>
      <c r="M25" s="526"/>
    </row>
    <row r="26" spans="1:13" ht="13.5" customHeight="1" x14ac:dyDescent="0.25">
      <c r="A26" s="1864" t="s">
        <v>3</v>
      </c>
      <c r="B26" s="1777">
        <v>81.897943359999999</v>
      </c>
      <c r="C26" s="1830"/>
      <c r="D26" s="1777">
        <v>0</v>
      </c>
      <c r="E26" s="1862"/>
      <c r="F26" s="1777">
        <v>81.897943359999999</v>
      </c>
      <c r="G26" s="1777">
        <v>81.897332320000004</v>
      </c>
      <c r="H26" s="1777">
        <v>0</v>
      </c>
      <c r="I26" s="1777">
        <v>0</v>
      </c>
      <c r="J26" s="1777">
        <v>6.1103999999999998E-4</v>
      </c>
      <c r="K26" s="1777">
        <v>0</v>
      </c>
      <c r="L26" s="1777">
        <v>0</v>
      </c>
      <c r="M26" s="526"/>
    </row>
    <row r="27" spans="1:13" ht="13.5" customHeight="1" thickBot="1" x14ac:dyDescent="0.3">
      <c r="A27"/>
      <c r="B27" s="1777"/>
      <c r="C27" s="1863"/>
      <c r="D27" s="1777"/>
      <c r="E27" s="1862"/>
      <c r="F27" s="1777"/>
      <c r="G27" s="1777"/>
      <c r="H27" s="1777"/>
      <c r="I27" s="1777"/>
      <c r="J27" s="1777"/>
      <c r="K27" s="1777"/>
      <c r="L27" s="1777"/>
      <c r="M27" s="526"/>
    </row>
    <row r="28" spans="1:13" ht="13.5" customHeight="1" thickBot="1" x14ac:dyDescent="0.3">
      <c r="A28" s="1835" t="s">
        <v>388</v>
      </c>
      <c r="B28" s="1834">
        <v>3881.9604902800002</v>
      </c>
      <c r="C28" s="1830"/>
      <c r="D28" s="1834">
        <v>638.15038248999997</v>
      </c>
      <c r="E28" s="1837"/>
      <c r="F28" s="1834">
        <v>3243.8101077900001</v>
      </c>
      <c r="G28" s="1834">
        <v>760.37274424999998</v>
      </c>
      <c r="H28" s="1834">
        <v>557.63351003000002</v>
      </c>
      <c r="I28" s="1834">
        <v>821.91172101999996</v>
      </c>
      <c r="J28" s="1834">
        <v>293.16999886000002</v>
      </c>
      <c r="K28" s="1834">
        <v>0.66441079999999997</v>
      </c>
      <c r="L28" s="1834">
        <v>810.0577228300001</v>
      </c>
      <c r="M28" s="526"/>
    </row>
    <row r="29" spans="1:13" ht="13.5" customHeight="1" x14ac:dyDescent="0.25">
      <c r="A29" s="1861" t="s">
        <v>716</v>
      </c>
      <c r="B29" s="1860">
        <v>970.16365274000009</v>
      </c>
      <c r="C29" s="1830"/>
      <c r="D29" s="1860">
        <v>317.69516973000003</v>
      </c>
      <c r="E29" s="1837"/>
      <c r="F29" s="1860">
        <v>652.46848301</v>
      </c>
      <c r="G29" s="1860">
        <v>0</v>
      </c>
      <c r="H29" s="1860">
        <v>445.86407654999999</v>
      </c>
      <c r="I29" s="1860">
        <v>140.43229485999998</v>
      </c>
      <c r="J29" s="1860">
        <v>49.986007600000001</v>
      </c>
      <c r="K29" s="1860">
        <v>0</v>
      </c>
      <c r="L29" s="1860">
        <v>16.186104</v>
      </c>
      <c r="M29" s="526"/>
    </row>
    <row r="30" spans="1:13" ht="13.5" customHeight="1" x14ac:dyDescent="0.25">
      <c r="A30" s="1861" t="s">
        <v>715</v>
      </c>
      <c r="B30" s="1860">
        <v>437.85047958000001</v>
      </c>
      <c r="C30" s="1830"/>
      <c r="D30" s="1860">
        <v>0</v>
      </c>
      <c r="E30" s="1837"/>
      <c r="F30" s="1860">
        <v>437.85047958000001</v>
      </c>
      <c r="G30" s="1860">
        <v>187.33360891999999</v>
      </c>
      <c r="H30" s="1860">
        <v>178.19332574999999</v>
      </c>
      <c r="I30" s="1860">
        <v>64.121332300000006</v>
      </c>
      <c r="J30" s="1860">
        <v>5.4021346100000001</v>
      </c>
      <c r="K30" s="1860">
        <v>0</v>
      </c>
      <c r="L30" s="1860">
        <v>2.8000780000000001</v>
      </c>
      <c r="M30" s="526"/>
    </row>
    <row r="31" spans="1:13" ht="13.5" customHeight="1" thickBot="1" x14ac:dyDescent="0.3">
      <c r="A31" s="1859" t="s">
        <v>714</v>
      </c>
      <c r="B31" s="1858">
        <v>343.2051354699999</v>
      </c>
      <c r="C31" s="1830"/>
      <c r="D31" s="1858">
        <v>0</v>
      </c>
      <c r="E31" s="1837"/>
      <c r="F31" s="1858">
        <v>343.2051354699999</v>
      </c>
      <c r="G31" s="1858">
        <v>43.76553825000002</v>
      </c>
      <c r="H31" s="1858">
        <v>178.56681882999993</v>
      </c>
      <c r="I31" s="1858">
        <v>67.216418120000043</v>
      </c>
      <c r="J31" s="1858">
        <v>53.656360269999993</v>
      </c>
      <c r="K31" s="1858">
        <v>0</v>
      </c>
      <c r="L31" s="1858">
        <v>0</v>
      </c>
      <c r="M31" s="526"/>
    </row>
    <row r="32" spans="1:13" ht="13.5" customHeight="1" thickBot="1" x14ac:dyDescent="0.3">
      <c r="A32" s="1833" t="s">
        <v>387</v>
      </c>
      <c r="B32" s="1832">
        <v>1751.21926779</v>
      </c>
      <c r="C32" s="1836"/>
      <c r="D32" s="1832">
        <v>317.69516973000003</v>
      </c>
      <c r="E32" s="1740"/>
      <c r="F32" s="1832">
        <v>1433.5240980599999</v>
      </c>
      <c r="G32" s="1832">
        <v>231.09914717000001</v>
      </c>
      <c r="H32" s="1832">
        <v>802.62422112999991</v>
      </c>
      <c r="I32" s="1832">
        <v>271.77004528000003</v>
      </c>
      <c r="J32" s="1832">
        <v>109.04450247999999</v>
      </c>
      <c r="K32" s="1832">
        <v>0</v>
      </c>
      <c r="L32" s="1832">
        <v>18.986181999999999</v>
      </c>
      <c r="M32" s="526"/>
    </row>
    <row r="33" spans="1:25" ht="13.5" customHeight="1" thickBot="1" x14ac:dyDescent="0.3">
      <c r="A33" s="1835" t="s">
        <v>380</v>
      </c>
      <c r="B33" s="1834">
        <v>0</v>
      </c>
      <c r="C33" s="1830"/>
      <c r="D33" s="1834">
        <v>0</v>
      </c>
      <c r="E33" s="1740"/>
      <c r="F33" s="1834">
        <v>0</v>
      </c>
      <c r="G33" s="1834">
        <v>0</v>
      </c>
      <c r="H33" s="1834">
        <v>0</v>
      </c>
      <c r="I33" s="1834">
        <v>0</v>
      </c>
      <c r="J33" s="1834">
        <v>0</v>
      </c>
      <c r="K33" s="1834">
        <v>0</v>
      </c>
      <c r="L33" s="1834">
        <v>0</v>
      </c>
      <c r="M33" s="526"/>
    </row>
    <row r="34" spans="1:25" ht="13.5" customHeight="1" thickBot="1" x14ac:dyDescent="0.3">
      <c r="A34" s="1833" t="s">
        <v>412</v>
      </c>
      <c r="B34" s="1832">
        <v>5633.1797580700004</v>
      </c>
      <c r="C34" s="1830"/>
      <c r="D34" s="1832">
        <v>955.84555221999995</v>
      </c>
      <c r="E34" s="1740"/>
      <c r="F34" s="1832">
        <v>4677.3342058500002</v>
      </c>
      <c r="G34" s="1832">
        <v>991.47189142000002</v>
      </c>
      <c r="H34" s="1832">
        <v>1360.2577311599998</v>
      </c>
      <c r="I34" s="1832">
        <v>1093.6817662999999</v>
      </c>
      <c r="J34" s="1832">
        <v>402.21450134000003</v>
      </c>
      <c r="K34" s="1832">
        <v>0.66441079999999997</v>
      </c>
      <c r="L34" s="1832">
        <v>829.04390483000009</v>
      </c>
      <c r="M34" s="526"/>
    </row>
    <row r="35" spans="1:25" ht="13.5" customHeight="1" x14ac:dyDescent="0.25">
      <c r="A35" s="1831"/>
      <c r="B35" s="1829"/>
      <c r="C35" s="1830"/>
      <c r="D35" s="1829"/>
      <c r="E35" s="1740"/>
      <c r="F35" s="1829"/>
      <c r="G35" s="1829"/>
      <c r="H35" s="1829"/>
      <c r="I35" s="1829"/>
      <c r="J35" s="1829"/>
      <c r="K35" s="1829"/>
      <c r="L35" s="1829"/>
      <c r="M35" s="526"/>
    </row>
    <row r="36" spans="1:25" ht="13.5" customHeight="1" x14ac:dyDescent="0.25">
      <c r="A36" s="1857"/>
      <c r="B36" s="1856"/>
      <c r="C36" s="1837"/>
      <c r="D36" s="1856"/>
      <c r="E36" s="1837"/>
      <c r="F36" s="1856"/>
      <c r="G36" s="1856"/>
      <c r="H36" s="1856"/>
      <c r="I36" s="1856"/>
      <c r="J36" s="1856"/>
      <c r="K36" s="1856"/>
      <c r="L36" s="1856"/>
      <c r="M36" s="526"/>
    </row>
    <row r="37" spans="1:25" ht="13.5" customHeight="1" x14ac:dyDescent="0.25">
      <c r="M37" s="526"/>
    </row>
    <row r="38" spans="1:25" ht="13.5" customHeight="1" x14ac:dyDescent="0.25">
      <c r="A38" s="1828" t="s">
        <v>783</v>
      </c>
      <c r="B38" s="1828"/>
      <c r="C38" s="1854"/>
      <c r="D38" s="1855"/>
      <c r="E38" s="1854"/>
      <c r="M38" s="526"/>
    </row>
    <row r="39" spans="1:25" ht="13.5" customHeight="1" x14ac:dyDescent="0.25">
      <c r="A39" s="1853" t="s">
        <v>1009</v>
      </c>
      <c r="B39" s="1853"/>
      <c r="C39" s="1767"/>
      <c r="D39" s="1853"/>
      <c r="E39" s="1767"/>
      <c r="M39" s="526"/>
    </row>
    <row r="40" spans="1:25" ht="13.5" customHeight="1" x14ac:dyDescent="0.25">
      <c r="A40" s="1853"/>
      <c r="B40" s="1852" t="s">
        <v>836</v>
      </c>
      <c r="C40" s="1767"/>
      <c r="D40" s="1852" t="s">
        <v>840</v>
      </c>
      <c r="E40" s="1767"/>
      <c r="M40" s="526"/>
    </row>
    <row r="41" spans="1:25" ht="13.5" customHeight="1" x14ac:dyDescent="0.25">
      <c r="B41" s="1851" t="s">
        <v>839</v>
      </c>
      <c r="C41" s="1850"/>
      <c r="D41" s="1851" t="s">
        <v>838</v>
      </c>
      <c r="E41" s="1850"/>
      <c r="F41" s="2678" t="s">
        <v>837</v>
      </c>
      <c r="G41" s="2678"/>
      <c r="H41" s="2678"/>
      <c r="I41" s="2678"/>
      <c r="J41" s="2678"/>
      <c r="K41" s="2678"/>
      <c r="L41" s="2678"/>
    </row>
    <row r="42" spans="1:25" ht="49.5" customHeight="1" thickBot="1" x14ac:dyDescent="0.3">
      <c r="A42" s="1849" t="s">
        <v>173</v>
      </c>
      <c r="B42" s="1848" t="s">
        <v>361</v>
      </c>
      <c r="C42" s="1847"/>
      <c r="D42" s="1844" t="s">
        <v>902</v>
      </c>
      <c r="E42" s="1847"/>
      <c r="F42" s="1846" t="s">
        <v>412</v>
      </c>
      <c r="G42" s="1846" t="s">
        <v>348</v>
      </c>
      <c r="H42" s="1846" t="s">
        <v>347</v>
      </c>
      <c r="I42" s="1846" t="s">
        <v>346</v>
      </c>
      <c r="J42" s="1846" t="s">
        <v>345</v>
      </c>
      <c r="K42" s="1845" t="s">
        <v>344</v>
      </c>
      <c r="L42" s="1844" t="s">
        <v>411</v>
      </c>
    </row>
    <row r="43" spans="1:25" ht="13.5" customHeight="1" x14ac:dyDescent="0.25">
      <c r="A43" s="1843" t="s">
        <v>410</v>
      </c>
      <c r="B43" s="1842">
        <v>744.73023224999997</v>
      </c>
      <c r="C43" s="1840"/>
      <c r="D43" s="1842">
        <v>101</v>
      </c>
      <c r="E43" s="1840"/>
      <c r="F43" s="1842">
        <v>643.73023224999997</v>
      </c>
      <c r="G43" s="1842">
        <v>7.0504050000000013E-2</v>
      </c>
      <c r="H43" s="1842">
        <v>5.330849E-2</v>
      </c>
      <c r="I43" s="1842">
        <v>185.25447957</v>
      </c>
      <c r="J43" s="1842">
        <v>91.263887170000004</v>
      </c>
      <c r="K43" s="1842">
        <v>0</v>
      </c>
      <c r="L43" s="1842">
        <v>367.08805297000004</v>
      </c>
      <c r="N43" s="526"/>
      <c r="O43" s="526"/>
      <c r="P43" s="526"/>
      <c r="Q43" s="526"/>
      <c r="R43" s="526"/>
      <c r="S43" s="526"/>
      <c r="T43" s="526"/>
      <c r="U43" s="526"/>
      <c r="V43" s="526"/>
      <c r="W43" s="526"/>
      <c r="X43" s="526"/>
      <c r="Y43" s="526"/>
    </row>
    <row r="44" spans="1:25" ht="13.5" customHeight="1" x14ac:dyDescent="0.25">
      <c r="A44" s="1843" t="s">
        <v>409</v>
      </c>
      <c r="B44" s="1842">
        <v>33.442078850000001</v>
      </c>
      <c r="C44" s="1840"/>
      <c r="D44" s="1842">
        <v>0</v>
      </c>
      <c r="E44" s="1840"/>
      <c r="F44" s="1842">
        <v>33.442078850000001</v>
      </c>
      <c r="G44" s="1842">
        <v>4.1182040000000003E-2</v>
      </c>
      <c r="H44" s="1842">
        <v>4.3586022700000004</v>
      </c>
      <c r="I44" s="1842">
        <v>29.04229454</v>
      </c>
      <c r="J44" s="1842">
        <v>0</v>
      </c>
      <c r="K44" s="1842">
        <v>0</v>
      </c>
      <c r="L44" s="1842">
        <v>0</v>
      </c>
      <c r="N44" s="526"/>
      <c r="O44" s="526"/>
      <c r="P44" s="526"/>
      <c r="Q44" s="526"/>
      <c r="R44" s="526"/>
      <c r="S44" s="526"/>
      <c r="T44" s="526"/>
      <c r="U44" s="526"/>
      <c r="V44" s="526"/>
      <c r="W44" s="526"/>
      <c r="X44" s="526"/>
      <c r="Y44" s="526"/>
    </row>
    <row r="45" spans="1:25" ht="13.5" customHeight="1" x14ac:dyDescent="0.25">
      <c r="A45" s="1843" t="s">
        <v>408</v>
      </c>
      <c r="B45" s="1842">
        <v>27.397548360000002</v>
      </c>
      <c r="C45" s="1840"/>
      <c r="D45" s="1842">
        <v>5.4569031099999989</v>
      </c>
      <c r="E45" s="1840"/>
      <c r="F45" s="1842">
        <v>21.940645250000003</v>
      </c>
      <c r="G45" s="1842">
        <v>18.40569619</v>
      </c>
      <c r="H45" s="1842">
        <v>3.0627578299999998</v>
      </c>
      <c r="I45" s="1842">
        <v>0.11545036</v>
      </c>
      <c r="J45" s="1842">
        <v>0.35674087000000004</v>
      </c>
      <c r="K45" s="1842">
        <v>0</v>
      </c>
      <c r="L45" s="1842">
        <v>0</v>
      </c>
      <c r="N45" s="526"/>
      <c r="O45" s="526"/>
      <c r="P45" s="526"/>
      <c r="Q45" s="526"/>
      <c r="R45" s="526"/>
      <c r="S45" s="526"/>
      <c r="T45" s="526"/>
      <c r="U45" s="526"/>
      <c r="V45" s="526"/>
      <c r="W45" s="526"/>
      <c r="X45" s="526"/>
      <c r="Y45" s="526"/>
    </row>
    <row r="46" spans="1:25" ht="13.5" customHeight="1" x14ac:dyDescent="0.25">
      <c r="A46" s="1843" t="s">
        <v>407</v>
      </c>
      <c r="B46" s="1842">
        <v>165.87023493999999</v>
      </c>
      <c r="C46" s="1840"/>
      <c r="D46" s="1842">
        <v>2.7019490500000001</v>
      </c>
      <c r="E46" s="1840"/>
      <c r="F46" s="1842">
        <v>163.16828588999999</v>
      </c>
      <c r="G46" s="1842">
        <v>11.74120254</v>
      </c>
      <c r="H46" s="1842">
        <v>132.45466349</v>
      </c>
      <c r="I46" s="1842">
        <v>7.8182999900000008</v>
      </c>
      <c r="J46" s="1842">
        <v>11.154119860000002</v>
      </c>
      <c r="K46" s="1842">
        <v>0</v>
      </c>
      <c r="L46" s="1842">
        <v>1E-8</v>
      </c>
      <c r="N46" s="526"/>
      <c r="O46" s="526"/>
      <c r="P46" s="526"/>
      <c r="Q46" s="526"/>
      <c r="R46" s="526"/>
      <c r="S46" s="526"/>
      <c r="T46" s="526"/>
      <c r="U46" s="526"/>
      <c r="V46" s="526"/>
      <c r="W46" s="526"/>
      <c r="X46" s="526"/>
      <c r="Y46" s="526"/>
    </row>
    <row r="47" spans="1:25" ht="13.5" customHeight="1" x14ac:dyDescent="0.25">
      <c r="A47" s="1843" t="s">
        <v>406</v>
      </c>
      <c r="B47" s="1842">
        <v>31.902031160000003</v>
      </c>
      <c r="C47" s="1840"/>
      <c r="D47" s="1842">
        <v>0</v>
      </c>
      <c r="E47" s="1840"/>
      <c r="F47" s="1842">
        <v>31.902031160000003</v>
      </c>
      <c r="G47" s="1842">
        <v>2.9876883500000004</v>
      </c>
      <c r="H47" s="1842">
        <v>23.285047630000001</v>
      </c>
      <c r="I47" s="1842">
        <v>7.8246289999999996E-2</v>
      </c>
      <c r="J47" s="1842">
        <v>5.5510488899999997</v>
      </c>
      <c r="K47" s="1842">
        <v>0</v>
      </c>
      <c r="L47" s="1842">
        <v>0</v>
      </c>
      <c r="N47" s="526"/>
      <c r="O47" s="526"/>
      <c r="P47" s="526"/>
      <c r="Q47" s="526"/>
      <c r="R47" s="526"/>
      <c r="S47" s="526"/>
      <c r="T47" s="526"/>
      <c r="U47" s="526"/>
      <c r="V47" s="526"/>
      <c r="W47" s="526"/>
      <c r="X47" s="526"/>
      <c r="Y47" s="526"/>
    </row>
    <row r="48" spans="1:25" ht="13.5" customHeight="1" x14ac:dyDescent="0.25">
      <c r="A48" s="1843" t="s">
        <v>405</v>
      </c>
      <c r="B48" s="1842">
        <v>329.36370420000003</v>
      </c>
      <c r="C48" s="1840"/>
      <c r="D48" s="1842">
        <v>3.0681469799999999</v>
      </c>
      <c r="E48" s="1840"/>
      <c r="F48" s="1842">
        <v>326.29555722000003</v>
      </c>
      <c r="G48" s="1842">
        <v>80.293116319999996</v>
      </c>
      <c r="H48" s="1842">
        <v>27.888964119999997</v>
      </c>
      <c r="I48" s="1842">
        <v>73.562367179999995</v>
      </c>
      <c r="J48" s="1842">
        <v>62.093627330000004</v>
      </c>
      <c r="K48" s="1842">
        <v>1.3118640000000001</v>
      </c>
      <c r="L48" s="1842">
        <v>81.14561827</v>
      </c>
      <c r="N48" s="526"/>
      <c r="O48" s="526"/>
      <c r="P48" s="526"/>
      <c r="Q48" s="526"/>
      <c r="R48" s="526"/>
      <c r="S48" s="526"/>
      <c r="T48" s="526"/>
      <c r="U48" s="526"/>
      <c r="V48" s="526"/>
      <c r="W48" s="526"/>
      <c r="X48" s="526"/>
      <c r="Y48" s="526"/>
    </row>
    <row r="49" spans="1:25" ht="13.5" customHeight="1" x14ac:dyDescent="0.25">
      <c r="A49" s="1843" t="s">
        <v>404</v>
      </c>
      <c r="B49" s="1842">
        <v>106.10130880999999</v>
      </c>
      <c r="C49" s="1840"/>
      <c r="D49" s="1842">
        <v>3.2183867899999998</v>
      </c>
      <c r="E49" s="1840"/>
      <c r="F49" s="1842">
        <v>102.88292202</v>
      </c>
      <c r="G49" s="1842">
        <v>25.9427114</v>
      </c>
      <c r="H49" s="1842">
        <v>40.46709353</v>
      </c>
      <c r="I49" s="1842">
        <v>23.156913429999999</v>
      </c>
      <c r="J49" s="1842">
        <v>13.316203659999999</v>
      </c>
      <c r="K49" s="1842">
        <v>0</v>
      </c>
      <c r="L49" s="1842">
        <v>0</v>
      </c>
      <c r="N49" s="526"/>
      <c r="O49" s="526"/>
      <c r="P49" s="526"/>
      <c r="Q49" s="526"/>
      <c r="R49" s="526"/>
      <c r="S49" s="526"/>
      <c r="T49" s="526"/>
      <c r="U49" s="526"/>
      <c r="V49" s="526"/>
      <c r="W49" s="526"/>
      <c r="X49" s="526"/>
      <c r="Y49" s="526"/>
    </row>
    <row r="50" spans="1:25" ht="13.5" customHeight="1" x14ac:dyDescent="0.25">
      <c r="A50" s="1843" t="s">
        <v>403</v>
      </c>
      <c r="B50" s="1842">
        <v>563.53174715</v>
      </c>
      <c r="C50" s="1840"/>
      <c r="D50" s="1842">
        <v>0</v>
      </c>
      <c r="E50" s="1840"/>
      <c r="F50" s="1842">
        <v>563.53174715</v>
      </c>
      <c r="G50" s="1842">
        <v>50.454917620000003</v>
      </c>
      <c r="H50" s="1842">
        <v>6.3720830000000006E-2</v>
      </c>
      <c r="I50" s="1842">
        <v>256.87466443</v>
      </c>
      <c r="J50" s="1842">
        <v>0.26146014000000001</v>
      </c>
      <c r="K50" s="1842">
        <v>0</v>
      </c>
      <c r="L50" s="1842">
        <v>255.87698413000001</v>
      </c>
      <c r="N50" s="526"/>
      <c r="O50" s="526"/>
      <c r="P50" s="526"/>
      <c r="Q50" s="526"/>
      <c r="R50" s="526"/>
      <c r="S50" s="526"/>
      <c r="T50" s="526"/>
      <c r="U50" s="526"/>
      <c r="V50" s="526"/>
      <c r="W50" s="526"/>
      <c r="X50" s="526"/>
      <c r="Y50" s="526"/>
    </row>
    <row r="51" spans="1:25" ht="13.5" customHeight="1" x14ac:dyDescent="0.25">
      <c r="A51" s="1843" t="s">
        <v>402</v>
      </c>
      <c r="B51" s="1842">
        <v>65.498764469999998</v>
      </c>
      <c r="C51" s="1840"/>
      <c r="D51" s="1842">
        <v>0.11637125999999999</v>
      </c>
      <c r="E51" s="1840"/>
      <c r="F51" s="1842">
        <v>65.382393210000004</v>
      </c>
      <c r="G51" s="1842">
        <v>9.0406841900000003</v>
      </c>
      <c r="H51" s="1842">
        <v>20.756515179999997</v>
      </c>
      <c r="I51" s="1842">
        <v>32.36441207</v>
      </c>
      <c r="J51" s="1842">
        <v>3.2207817699999994</v>
      </c>
      <c r="K51" s="1842">
        <v>0</v>
      </c>
      <c r="L51" s="1842">
        <v>0</v>
      </c>
      <c r="N51" s="526"/>
      <c r="O51" s="526"/>
      <c r="P51" s="526"/>
      <c r="Q51" s="526"/>
      <c r="R51" s="526"/>
      <c r="S51" s="526"/>
      <c r="T51" s="526"/>
      <c r="U51" s="526"/>
      <c r="V51" s="526"/>
      <c r="W51" s="526"/>
      <c r="X51" s="526"/>
      <c r="Y51" s="526"/>
    </row>
    <row r="52" spans="1:25" ht="13.5" customHeight="1" x14ac:dyDescent="0.25">
      <c r="A52" s="1843" t="s">
        <v>401</v>
      </c>
      <c r="B52" s="1842">
        <v>91.364048620000005</v>
      </c>
      <c r="C52" s="1840"/>
      <c r="D52" s="1842">
        <v>0</v>
      </c>
      <c r="E52" s="1840"/>
      <c r="F52" s="1842">
        <v>91.364048620000005</v>
      </c>
      <c r="G52" s="1842">
        <v>22.346494409999998</v>
      </c>
      <c r="H52" s="1842">
        <v>19.588474170000001</v>
      </c>
      <c r="I52" s="1842">
        <v>44.829280119999993</v>
      </c>
      <c r="J52" s="1842">
        <v>3.9398661600000002</v>
      </c>
      <c r="K52" s="1842">
        <v>0</v>
      </c>
      <c r="L52" s="1842">
        <v>0.65993376000000004</v>
      </c>
      <c r="N52" s="526"/>
      <c r="O52" s="526"/>
      <c r="P52" s="526"/>
      <c r="Q52" s="526"/>
      <c r="R52" s="526"/>
      <c r="S52" s="526"/>
      <c r="T52" s="526"/>
      <c r="U52" s="526"/>
      <c r="V52" s="526"/>
      <c r="W52" s="526"/>
      <c r="X52" s="526"/>
      <c r="Y52" s="526"/>
    </row>
    <row r="53" spans="1:25" ht="13.5" customHeight="1" x14ac:dyDescent="0.25">
      <c r="A53" s="1843" t="s">
        <v>400</v>
      </c>
      <c r="B53" s="1842">
        <v>27.097567049999999</v>
      </c>
      <c r="C53" s="1840"/>
      <c r="D53" s="1842">
        <v>0.29873509999999998</v>
      </c>
      <c r="E53" s="1840"/>
      <c r="F53" s="1842">
        <v>26.79883195</v>
      </c>
      <c r="G53" s="1842">
        <v>5.0831396199999999</v>
      </c>
      <c r="H53" s="1842">
        <v>17.947203340000002</v>
      </c>
      <c r="I53" s="1842">
        <v>3.45002707</v>
      </c>
      <c r="J53" s="1842">
        <v>0.31846191999999995</v>
      </c>
      <c r="K53" s="1842">
        <v>0</v>
      </c>
      <c r="L53" s="1842">
        <v>0</v>
      </c>
      <c r="N53" s="526"/>
      <c r="O53" s="526"/>
      <c r="P53" s="526"/>
      <c r="Q53" s="526"/>
      <c r="R53" s="526"/>
      <c r="S53" s="526"/>
      <c r="T53" s="526"/>
      <c r="U53" s="526"/>
      <c r="V53" s="526"/>
      <c r="W53" s="526"/>
      <c r="X53" s="526"/>
      <c r="Y53" s="526"/>
    </row>
    <row r="54" spans="1:25" ht="13.5" customHeight="1" x14ac:dyDescent="0.25">
      <c r="A54" s="1843" t="s">
        <v>399</v>
      </c>
      <c r="B54" s="1842">
        <v>246.94715119</v>
      </c>
      <c r="C54" s="1840"/>
      <c r="D54" s="1842">
        <v>3.7078685299999998</v>
      </c>
      <c r="E54" s="1840"/>
      <c r="F54" s="1842">
        <v>243.23928265999999</v>
      </c>
      <c r="G54" s="1842">
        <v>108.27350078000001</v>
      </c>
      <c r="H54" s="1842">
        <v>50.517721720000004</v>
      </c>
      <c r="I54" s="1842">
        <v>17.511217230000003</v>
      </c>
      <c r="J54" s="1842">
        <v>62.035567640000004</v>
      </c>
      <c r="K54" s="1842">
        <v>3.7469431700000002</v>
      </c>
      <c r="L54" s="1842">
        <v>1.1543321200000001</v>
      </c>
      <c r="N54" s="526"/>
      <c r="O54" s="526"/>
      <c r="P54" s="526"/>
      <c r="Q54" s="526"/>
      <c r="R54" s="526"/>
      <c r="S54" s="526"/>
      <c r="T54" s="526"/>
      <c r="U54" s="526"/>
      <c r="V54" s="526"/>
      <c r="W54" s="526"/>
      <c r="X54" s="526"/>
      <c r="Y54" s="526"/>
    </row>
    <row r="55" spans="1:25" ht="13.5" customHeight="1" x14ac:dyDescent="0.25">
      <c r="A55" s="1843" t="s">
        <v>398</v>
      </c>
      <c r="B55" s="1842">
        <v>662.37493351000001</v>
      </c>
      <c r="C55" s="1840"/>
      <c r="D55" s="1842">
        <v>316.89564055</v>
      </c>
      <c r="E55" s="1840"/>
      <c r="F55" s="1842">
        <v>345.47929296000001</v>
      </c>
      <c r="G55" s="1842">
        <v>280.15578985000002</v>
      </c>
      <c r="H55" s="1842">
        <v>58.22627318</v>
      </c>
      <c r="I55" s="1842">
        <v>2.8686178199999999</v>
      </c>
      <c r="J55" s="1842">
        <v>4.2286121100000003</v>
      </c>
      <c r="K55" s="1842">
        <v>0</v>
      </c>
      <c r="L55" s="1842">
        <v>0</v>
      </c>
      <c r="N55" s="526"/>
      <c r="O55" s="526"/>
      <c r="P55" s="526"/>
      <c r="Q55" s="526"/>
      <c r="R55" s="526"/>
      <c r="S55" s="526"/>
      <c r="T55" s="526"/>
      <c r="U55" s="526"/>
      <c r="V55" s="526"/>
      <c r="W55" s="526"/>
      <c r="X55" s="526"/>
      <c r="Y55" s="526"/>
    </row>
    <row r="56" spans="1:25" ht="13.5" customHeight="1" x14ac:dyDescent="0.25">
      <c r="A56" s="1843" t="s">
        <v>397</v>
      </c>
      <c r="B56" s="1842">
        <v>6.4264188300000002</v>
      </c>
      <c r="C56" s="1840"/>
      <c r="D56" s="1842">
        <v>0.72439738999999992</v>
      </c>
      <c r="E56" s="1840"/>
      <c r="F56" s="1842">
        <v>5.7020214400000002</v>
      </c>
      <c r="G56" s="1842">
        <v>2.0758343699999999</v>
      </c>
      <c r="H56" s="1842">
        <v>2.6756220700000002</v>
      </c>
      <c r="I56" s="1842">
        <v>0.61122251999999999</v>
      </c>
      <c r="J56" s="1842">
        <v>0.33934247999999995</v>
      </c>
      <c r="K56" s="1842">
        <v>0</v>
      </c>
      <c r="L56" s="1842">
        <v>0</v>
      </c>
      <c r="N56" s="526"/>
      <c r="O56" s="526"/>
      <c r="P56" s="526"/>
      <c r="Q56" s="526"/>
      <c r="R56" s="526"/>
      <c r="S56" s="526"/>
      <c r="T56" s="526"/>
      <c r="U56" s="526"/>
      <c r="V56" s="526"/>
      <c r="W56" s="526"/>
      <c r="X56" s="526"/>
      <c r="Y56" s="526"/>
    </row>
    <row r="57" spans="1:25" ht="13.5" customHeight="1" x14ac:dyDescent="0.25">
      <c r="A57" s="1843" t="s">
        <v>396</v>
      </c>
      <c r="B57" s="1842">
        <v>0</v>
      </c>
      <c r="C57" s="1840"/>
      <c r="D57" s="1842"/>
      <c r="E57" s="1840"/>
      <c r="F57" s="1842"/>
      <c r="G57" s="1842"/>
      <c r="H57" s="1842"/>
      <c r="I57" s="1842"/>
      <c r="J57" s="1842"/>
      <c r="K57" s="1842"/>
      <c r="L57" s="1842"/>
      <c r="N57" s="526"/>
      <c r="O57" s="526"/>
      <c r="P57" s="526"/>
      <c r="Q57" s="526"/>
      <c r="R57" s="526"/>
      <c r="S57" s="526"/>
      <c r="T57" s="526"/>
      <c r="U57" s="526"/>
      <c r="V57" s="526"/>
      <c r="W57" s="526"/>
      <c r="X57" s="526"/>
      <c r="Y57" s="526"/>
    </row>
    <row r="58" spans="1:25" ht="13.5" customHeight="1" x14ac:dyDescent="0.25">
      <c r="A58" s="1843" t="s">
        <v>395</v>
      </c>
      <c r="B58" s="1842">
        <v>125.72432859999999</v>
      </c>
      <c r="C58" s="1840"/>
      <c r="D58" s="1842">
        <v>6.5334061400000003</v>
      </c>
      <c r="E58" s="1840"/>
      <c r="F58" s="1842">
        <v>119.19092246</v>
      </c>
      <c r="G58" s="1842">
        <v>100.13213967999999</v>
      </c>
      <c r="H58" s="1842">
        <v>7.8131454099999997</v>
      </c>
      <c r="I58" s="1842">
        <v>7.1687375899999992</v>
      </c>
      <c r="J58" s="1842">
        <v>4.0768997799999998</v>
      </c>
      <c r="K58" s="1842">
        <v>0</v>
      </c>
      <c r="L58" s="1842">
        <v>0</v>
      </c>
      <c r="N58" s="526"/>
      <c r="O58" s="526"/>
      <c r="P58" s="526"/>
      <c r="Q58" s="526"/>
      <c r="R58" s="526"/>
      <c r="S58" s="526"/>
      <c r="T58" s="526"/>
      <c r="U58" s="526"/>
      <c r="V58" s="526"/>
      <c r="W58" s="526"/>
      <c r="X58" s="526"/>
      <c r="Y58" s="526"/>
    </row>
    <row r="59" spans="1:25" ht="13.5" customHeight="1" x14ac:dyDescent="0.25">
      <c r="A59" s="1843" t="s">
        <v>394</v>
      </c>
      <c r="B59" s="1842">
        <v>367.0450707</v>
      </c>
      <c r="C59" s="1840"/>
      <c r="D59" s="1842">
        <v>130.57319366999999</v>
      </c>
      <c r="E59" s="1840"/>
      <c r="F59" s="1842">
        <v>236.47187702999997</v>
      </c>
      <c r="G59" s="1842">
        <v>66.977073529999998</v>
      </c>
      <c r="H59" s="1842">
        <v>100.71438846</v>
      </c>
      <c r="I59" s="1842">
        <v>65.909547070000002</v>
      </c>
      <c r="J59" s="1842">
        <v>2.8708679700000004</v>
      </c>
      <c r="K59" s="1842">
        <v>0</v>
      </c>
      <c r="L59" s="1842">
        <v>0</v>
      </c>
      <c r="N59" s="526"/>
      <c r="O59" s="526"/>
      <c r="P59" s="526"/>
      <c r="Q59" s="526"/>
      <c r="R59" s="526"/>
      <c r="S59" s="526"/>
      <c r="T59" s="526"/>
      <c r="U59" s="526"/>
      <c r="V59" s="526"/>
      <c r="W59" s="526"/>
      <c r="X59" s="526"/>
      <c r="Y59" s="526"/>
    </row>
    <row r="60" spans="1:25" ht="13.5" customHeight="1" x14ac:dyDescent="0.25">
      <c r="A60" s="1843" t="s">
        <v>393</v>
      </c>
      <c r="B60" s="1842">
        <v>53.981313159999999</v>
      </c>
      <c r="C60" s="1840"/>
      <c r="D60" s="1842">
        <v>0.20746314000000002</v>
      </c>
      <c r="E60" s="1840"/>
      <c r="F60" s="1842">
        <v>53.773850019999998</v>
      </c>
      <c r="G60" s="1842">
        <v>38.909098660000005</v>
      </c>
      <c r="H60" s="1842">
        <v>4.5400512700000002</v>
      </c>
      <c r="I60" s="1842">
        <v>8.8659540000000009E-2</v>
      </c>
      <c r="J60" s="1842">
        <v>10.23604055</v>
      </c>
      <c r="K60" s="1842">
        <v>0</v>
      </c>
      <c r="L60" s="1842">
        <v>0</v>
      </c>
      <c r="N60" s="526"/>
      <c r="O60" s="526"/>
      <c r="P60" s="526"/>
      <c r="Q60" s="526"/>
      <c r="R60" s="526"/>
      <c r="S60" s="526"/>
      <c r="T60" s="526"/>
      <c r="U60" s="526"/>
      <c r="V60" s="526"/>
      <c r="W60" s="526"/>
      <c r="X60" s="526"/>
      <c r="Y60" s="526"/>
    </row>
    <row r="61" spans="1:25" ht="13.5" customHeight="1" x14ac:dyDescent="0.25">
      <c r="A61" s="1843" t="s">
        <v>392</v>
      </c>
      <c r="B61" s="1842">
        <v>1.3310180500000002</v>
      </c>
      <c r="C61" s="1840"/>
      <c r="D61" s="1842">
        <v>0</v>
      </c>
      <c r="E61" s="1840"/>
      <c r="F61" s="1842">
        <v>1.3310180500000002</v>
      </c>
      <c r="G61" s="1842">
        <v>0.11889226</v>
      </c>
      <c r="H61" s="1842">
        <v>0.96029949000000003</v>
      </c>
      <c r="I61" s="1842">
        <v>0</v>
      </c>
      <c r="J61" s="1842">
        <v>0.2518263</v>
      </c>
      <c r="K61" s="1842">
        <v>0</v>
      </c>
      <c r="L61" s="1842">
        <v>0</v>
      </c>
      <c r="N61" s="526"/>
      <c r="O61" s="526"/>
      <c r="P61" s="526"/>
      <c r="Q61" s="526"/>
      <c r="R61" s="526"/>
      <c r="S61" s="526"/>
      <c r="T61" s="526"/>
      <c r="U61" s="526"/>
      <c r="V61" s="526"/>
      <c r="W61" s="526"/>
      <c r="X61" s="526"/>
      <c r="Y61" s="526"/>
    </row>
    <row r="62" spans="1:25" ht="13.5" customHeight="1" x14ac:dyDescent="0.25">
      <c r="A62" s="1843" t="s">
        <v>391</v>
      </c>
      <c r="B62" s="1842">
        <v>1.1743914199999999</v>
      </c>
      <c r="C62" s="1840"/>
      <c r="D62" s="1842">
        <v>0</v>
      </c>
      <c r="E62" s="1840"/>
      <c r="F62" s="1842">
        <v>1.1743914199999999</v>
      </c>
      <c r="G62" s="1842">
        <v>0</v>
      </c>
      <c r="H62" s="1842">
        <v>0.37005347999999999</v>
      </c>
      <c r="I62" s="1842">
        <v>0</v>
      </c>
      <c r="J62" s="1842">
        <v>0.80433794000000003</v>
      </c>
      <c r="K62" s="1842">
        <v>0</v>
      </c>
      <c r="L62" s="1842">
        <v>0</v>
      </c>
      <c r="N62" s="526"/>
      <c r="O62" s="526"/>
      <c r="P62" s="526"/>
      <c r="Q62" s="526"/>
      <c r="R62" s="526"/>
      <c r="S62" s="526"/>
      <c r="T62" s="526"/>
      <c r="U62" s="526"/>
      <c r="V62" s="526"/>
      <c r="W62" s="526"/>
      <c r="X62" s="526"/>
      <c r="Y62" s="526"/>
    </row>
    <row r="63" spans="1:25" ht="13.5" customHeight="1" x14ac:dyDescent="0.25">
      <c r="A63" s="1843" t="s">
        <v>390</v>
      </c>
      <c r="B63" s="1842">
        <v>3.09051593</v>
      </c>
      <c r="C63" s="1840"/>
      <c r="D63" s="1842">
        <v>0</v>
      </c>
      <c r="E63" s="1840"/>
      <c r="F63" s="1842">
        <v>3.09051593</v>
      </c>
      <c r="G63" s="1842">
        <v>0.72038144999999998</v>
      </c>
      <c r="H63" s="1842">
        <v>0.21231353000000003</v>
      </c>
      <c r="I63" s="1842">
        <v>1.74367972</v>
      </c>
      <c r="J63" s="1842">
        <v>0.41414123000000003</v>
      </c>
      <c r="K63" s="1842">
        <v>0</v>
      </c>
      <c r="L63" s="1842">
        <v>0</v>
      </c>
      <c r="N63" s="526"/>
      <c r="O63" s="526"/>
      <c r="P63" s="526"/>
      <c r="Q63" s="526"/>
      <c r="R63" s="526"/>
      <c r="S63" s="526"/>
      <c r="T63" s="526"/>
      <c r="U63" s="526"/>
      <c r="V63" s="526"/>
      <c r="W63" s="526"/>
      <c r="X63" s="526"/>
      <c r="Y63" s="526"/>
    </row>
    <row r="64" spans="1:25" ht="13.5" customHeight="1" thickBot="1" x14ac:dyDescent="0.3">
      <c r="A64" s="1841" t="s">
        <v>389</v>
      </c>
      <c r="B64" s="1838">
        <v>3.9648219099999995</v>
      </c>
      <c r="C64" s="1840"/>
      <c r="D64" s="1838">
        <v>0.66228580999999997</v>
      </c>
      <c r="E64" s="1840"/>
      <c r="F64" s="1839">
        <v>3.3025360999999998</v>
      </c>
      <c r="G64" s="1839">
        <v>3.1651026899999999</v>
      </c>
      <c r="H64" s="1839">
        <v>2.0766629999999998E-2</v>
      </c>
      <c r="I64" s="1838">
        <v>0.11603205</v>
      </c>
      <c r="J64" s="1838">
        <v>6.3473000000000002E-4</v>
      </c>
      <c r="K64" s="1838">
        <v>0</v>
      </c>
      <c r="L64" s="1838">
        <v>0</v>
      </c>
      <c r="N64" s="526"/>
      <c r="O64" s="526"/>
      <c r="P64" s="526"/>
      <c r="Q64" s="526"/>
      <c r="R64" s="526"/>
      <c r="S64" s="526"/>
      <c r="T64" s="526"/>
      <c r="U64" s="526"/>
      <c r="V64" s="526"/>
      <c r="W64" s="526"/>
      <c r="X64" s="526"/>
      <c r="Y64" s="526"/>
    </row>
    <row r="65" spans="1:25" ht="13.5" customHeight="1" thickBot="1" x14ac:dyDescent="0.3">
      <c r="A65" s="1835" t="s">
        <v>719</v>
      </c>
      <c r="B65" s="1834">
        <v>3658.3592291599989</v>
      </c>
      <c r="C65" s="1830"/>
      <c r="D65" s="1834">
        <v>575.16474751999988</v>
      </c>
      <c r="E65" s="1837"/>
      <c r="F65" s="1834">
        <v>3083.1944816399991</v>
      </c>
      <c r="G65" s="1834">
        <v>826.93515000000014</v>
      </c>
      <c r="H65" s="1834">
        <v>515.97698611999999</v>
      </c>
      <c r="I65" s="1834">
        <v>752.56414859000006</v>
      </c>
      <c r="J65" s="1834">
        <v>276.73446850000005</v>
      </c>
      <c r="K65" s="1834">
        <v>5.0588071700000006</v>
      </c>
      <c r="L65" s="1834">
        <v>705.92492126000002</v>
      </c>
      <c r="N65" s="526"/>
      <c r="O65" s="526"/>
      <c r="P65" s="526"/>
      <c r="Q65" s="526"/>
      <c r="R65" s="526"/>
      <c r="S65" s="526"/>
      <c r="T65" s="526"/>
      <c r="U65" s="526"/>
      <c r="V65" s="526"/>
      <c r="W65" s="526"/>
      <c r="X65" s="526"/>
      <c r="Y65" s="526"/>
    </row>
    <row r="66" spans="1:25" ht="13.5" customHeight="1" thickBot="1" x14ac:dyDescent="0.3">
      <c r="A66" s="1833" t="s">
        <v>387</v>
      </c>
      <c r="B66" s="1832">
        <v>1750.69448371</v>
      </c>
      <c r="C66" s="1836"/>
      <c r="D66" s="1832">
        <v>341.11800930999999</v>
      </c>
      <c r="E66" s="1740"/>
      <c r="F66" s="1832">
        <v>1409.5764744000001</v>
      </c>
      <c r="G66" s="1832">
        <v>218.13666756999999</v>
      </c>
      <c r="H66" s="1832">
        <v>791.89480860999993</v>
      </c>
      <c r="I66" s="1832">
        <v>266.27948706000001</v>
      </c>
      <c r="J66" s="1832">
        <v>115.82120015999999</v>
      </c>
      <c r="K66" s="1832">
        <v>0</v>
      </c>
      <c r="L66" s="1832">
        <v>17.444311000000003</v>
      </c>
      <c r="N66" s="526"/>
      <c r="O66" s="526"/>
      <c r="P66" s="526"/>
      <c r="Q66" s="526"/>
      <c r="R66" s="526"/>
      <c r="S66" s="526"/>
      <c r="T66" s="526"/>
      <c r="U66" s="526"/>
      <c r="V66" s="526"/>
      <c r="W66" s="526"/>
      <c r="X66" s="526"/>
      <c r="Y66" s="526"/>
    </row>
    <row r="67" spans="1:25" ht="13.5" customHeight="1" thickBot="1" x14ac:dyDescent="0.3">
      <c r="A67" s="1835" t="s">
        <v>380</v>
      </c>
      <c r="B67" s="1834">
        <v>0</v>
      </c>
      <c r="C67" s="1830"/>
      <c r="D67" s="1834">
        <v>0</v>
      </c>
      <c r="E67" s="1740"/>
      <c r="F67" s="1834">
        <v>0</v>
      </c>
      <c r="G67" s="1834">
        <v>0</v>
      </c>
      <c r="H67" s="1834">
        <v>0</v>
      </c>
      <c r="I67" s="1834">
        <v>0</v>
      </c>
      <c r="J67" s="1834">
        <v>0</v>
      </c>
      <c r="K67" s="1834">
        <v>0</v>
      </c>
      <c r="L67" s="1834">
        <v>0</v>
      </c>
      <c r="N67" s="526"/>
      <c r="O67" s="526"/>
      <c r="P67" s="526"/>
      <c r="Q67" s="526"/>
      <c r="R67" s="526"/>
      <c r="S67" s="526"/>
      <c r="T67" s="526"/>
      <c r="U67" s="526"/>
      <c r="V67" s="526"/>
      <c r="W67" s="526"/>
      <c r="X67" s="526"/>
      <c r="Y67" s="526"/>
    </row>
    <row r="68" spans="1:25" ht="13.5" customHeight="1" thickBot="1" x14ac:dyDescent="0.3">
      <c r="A68" s="1833" t="s">
        <v>412</v>
      </c>
      <c r="B68" s="1832">
        <v>5409.0537128699989</v>
      </c>
      <c r="C68" s="1830"/>
      <c r="D68" s="1832">
        <v>916.28275682999993</v>
      </c>
      <c r="E68" s="1740"/>
      <c r="F68" s="1832">
        <v>4492.770956039999</v>
      </c>
      <c r="G68" s="1832">
        <v>1045.0718175700001</v>
      </c>
      <c r="H68" s="1832">
        <v>1307.8717947299999</v>
      </c>
      <c r="I68" s="1832">
        <v>1018.8436356500001</v>
      </c>
      <c r="J68" s="1832">
        <v>392.55566866000004</v>
      </c>
      <c r="K68" s="1832">
        <v>5.0588071700000006</v>
      </c>
      <c r="L68" s="1832">
        <v>723.36923225999999</v>
      </c>
      <c r="N68" s="526"/>
      <c r="O68" s="526"/>
      <c r="P68" s="526"/>
      <c r="Q68" s="526"/>
      <c r="R68" s="526"/>
      <c r="S68" s="526"/>
      <c r="T68" s="526"/>
      <c r="U68" s="526"/>
      <c r="V68" s="526"/>
      <c r="W68" s="526"/>
      <c r="X68" s="526"/>
      <c r="Y68" s="526"/>
    </row>
    <row r="69" spans="1:25" x14ac:dyDescent="0.25">
      <c r="A69" s="1831"/>
      <c r="B69" s="1829"/>
      <c r="C69" s="1830"/>
      <c r="D69" s="1829"/>
      <c r="E69" s="1740"/>
      <c r="F69" s="1829"/>
      <c r="G69" s="1829"/>
      <c r="H69" s="1829"/>
      <c r="I69" s="1829"/>
      <c r="J69" s="1829"/>
      <c r="K69" s="1829"/>
      <c r="L69" s="1829"/>
    </row>
    <row r="70" spans="1:25" x14ac:dyDescent="0.25">
      <c r="A70" s="1734"/>
      <c r="B70" s="1734"/>
      <c r="C70" s="1740"/>
      <c r="D70" s="1734"/>
      <c r="E70" s="1740"/>
      <c r="F70" s="1751"/>
      <c r="G70" s="1734"/>
      <c r="H70" s="1734"/>
      <c r="I70" s="1734"/>
      <c r="J70" s="1734"/>
      <c r="K70" s="1734"/>
      <c r="L70" s="1734"/>
    </row>
    <row r="71" spans="1:25" x14ac:dyDescent="0.25">
      <c r="A71" s="1734"/>
      <c r="B71" s="1734"/>
      <c r="C71" s="1740"/>
      <c r="D71" s="1734"/>
      <c r="E71" s="1740"/>
      <c r="F71" s="1734"/>
      <c r="G71" s="1734"/>
      <c r="H71" s="1734"/>
      <c r="I71" s="1734"/>
      <c r="J71" s="1734"/>
      <c r="K71" s="1734"/>
      <c r="L71" s="1734"/>
    </row>
    <row r="73" spans="1:25" x14ac:dyDescent="0.25">
      <c r="F73" s="1754"/>
      <c r="G73" s="1754"/>
      <c r="H73" s="1754"/>
      <c r="I73" s="1754"/>
      <c r="J73" s="1754"/>
      <c r="K73" s="1754"/>
      <c r="L73" s="1754"/>
    </row>
    <row r="74" spans="1:25" x14ac:dyDescent="0.25">
      <c r="F74" s="1754"/>
      <c r="G74" s="1754"/>
      <c r="H74" s="1754"/>
      <c r="I74" s="1754"/>
      <c r="J74" s="1754"/>
      <c r="K74" s="1754"/>
      <c r="L74" s="1754"/>
    </row>
    <row r="75" spans="1:25" x14ac:dyDescent="0.25">
      <c r="F75" s="1754"/>
      <c r="G75" s="1754"/>
      <c r="H75" s="1754"/>
      <c r="I75" s="1754"/>
      <c r="J75" s="1754"/>
      <c r="K75" s="1754"/>
      <c r="L75" s="1754"/>
    </row>
    <row r="76" spans="1:25" x14ac:dyDescent="0.25">
      <c r="F76" s="1754"/>
      <c r="G76" s="1754"/>
      <c r="H76" s="1754"/>
      <c r="I76" s="1754"/>
      <c r="J76" s="1754"/>
      <c r="K76" s="1754"/>
      <c r="L76" s="1754"/>
    </row>
    <row r="77" spans="1:25" x14ac:dyDescent="0.25">
      <c r="F77" s="1754"/>
      <c r="G77" s="1754"/>
      <c r="H77" s="1754"/>
      <c r="I77" s="1754"/>
      <c r="J77" s="1754"/>
      <c r="K77" s="1754"/>
      <c r="L77" s="1754"/>
    </row>
    <row r="78" spans="1:25" x14ac:dyDescent="0.25">
      <c r="F78" s="1754"/>
      <c r="G78" s="1754"/>
      <c r="H78" s="1754"/>
      <c r="I78" s="1754"/>
      <c r="J78" s="1754"/>
      <c r="K78" s="1754"/>
      <c r="L78" s="1754"/>
    </row>
    <row r="79" spans="1:25" x14ac:dyDescent="0.25">
      <c r="F79" s="1754"/>
      <c r="G79" s="1754"/>
      <c r="H79" s="1754"/>
      <c r="I79" s="1754"/>
      <c r="J79" s="1754"/>
      <c r="K79" s="1754"/>
      <c r="L79" s="1754"/>
    </row>
    <row r="80" spans="1:25" x14ac:dyDescent="0.25">
      <c r="F80" s="1754"/>
      <c r="G80" s="1754"/>
      <c r="H80" s="1754"/>
      <c r="I80" s="1754"/>
      <c r="J80" s="1754"/>
      <c r="K80" s="1754"/>
      <c r="L80" s="1754"/>
    </row>
    <row r="81" spans="6:12" x14ac:dyDescent="0.25">
      <c r="F81" s="1754"/>
      <c r="G81" s="1754"/>
      <c r="H81" s="1754"/>
      <c r="I81" s="1754"/>
      <c r="J81" s="1754"/>
      <c r="K81" s="1754"/>
      <c r="L81" s="1754"/>
    </row>
    <row r="82" spans="6:12" x14ac:dyDescent="0.25">
      <c r="F82" s="1754"/>
      <c r="G82" s="1754"/>
      <c r="H82" s="1754"/>
      <c r="I82" s="1754"/>
      <c r="J82" s="1754"/>
      <c r="K82" s="1754"/>
      <c r="L82" s="1754"/>
    </row>
    <row r="83" spans="6:12" x14ac:dyDescent="0.25">
      <c r="F83" s="1754"/>
      <c r="G83" s="1754"/>
      <c r="H83" s="1754"/>
      <c r="I83" s="1754"/>
      <c r="J83" s="1754"/>
      <c r="K83" s="1754"/>
      <c r="L83" s="1754"/>
    </row>
    <row r="84" spans="6:12" x14ac:dyDescent="0.25">
      <c r="F84" s="1754"/>
      <c r="G84" s="1754"/>
      <c r="H84" s="1754"/>
      <c r="I84" s="1754"/>
      <c r="J84" s="1754"/>
      <c r="K84" s="1754"/>
      <c r="L84" s="1754"/>
    </row>
    <row r="85" spans="6:12" x14ac:dyDescent="0.25">
      <c r="F85" s="1754"/>
      <c r="G85" s="1754"/>
      <c r="H85" s="1754"/>
      <c r="I85" s="1754"/>
      <c r="J85" s="1754"/>
      <c r="K85" s="1754"/>
      <c r="L85" s="1754"/>
    </row>
    <row r="86" spans="6:12" x14ac:dyDescent="0.25">
      <c r="F86" s="1754"/>
      <c r="G86" s="1754"/>
      <c r="H86" s="1754"/>
      <c r="I86" s="1754"/>
      <c r="J86" s="1754"/>
      <c r="K86" s="1754"/>
      <c r="L86" s="1754"/>
    </row>
    <row r="87" spans="6:12" x14ac:dyDescent="0.25">
      <c r="F87" s="1754"/>
      <c r="G87" s="1754"/>
      <c r="H87" s="1754"/>
      <c r="I87" s="1754"/>
      <c r="J87" s="1754"/>
      <c r="K87" s="1754"/>
      <c r="L87" s="1754"/>
    </row>
    <row r="88" spans="6:12" x14ac:dyDescent="0.25">
      <c r="F88" s="1754"/>
      <c r="G88" s="1754"/>
      <c r="H88" s="1754"/>
      <c r="I88" s="1754"/>
      <c r="J88" s="1754"/>
      <c r="K88" s="1754"/>
      <c r="L88" s="1754"/>
    </row>
    <row r="89" spans="6:12" x14ac:dyDescent="0.25">
      <c r="F89" s="1754"/>
      <c r="G89" s="1754"/>
      <c r="H89" s="1754"/>
      <c r="I89" s="1754"/>
      <c r="J89" s="1754"/>
      <c r="K89" s="1754"/>
      <c r="L89" s="1754"/>
    </row>
    <row r="90" spans="6:12" x14ac:dyDescent="0.25">
      <c r="F90" s="1754"/>
      <c r="G90" s="1754"/>
      <c r="H90" s="1754"/>
      <c r="I90" s="1754"/>
      <c r="J90" s="1754"/>
      <c r="K90" s="1754"/>
      <c r="L90" s="1754"/>
    </row>
    <row r="91" spans="6:12" x14ac:dyDescent="0.25">
      <c r="F91" s="1754"/>
      <c r="G91" s="1754"/>
      <c r="H91" s="1754"/>
      <c r="I91" s="1754"/>
      <c r="J91" s="1754"/>
      <c r="K91" s="1754"/>
      <c r="L91" s="1754"/>
    </row>
    <row r="92" spans="6:12" x14ac:dyDescent="0.25">
      <c r="F92" s="1754"/>
      <c r="G92" s="1754"/>
      <c r="H92" s="1754"/>
      <c r="I92" s="1754"/>
      <c r="J92" s="1754"/>
      <c r="K92" s="1754"/>
      <c r="L92" s="1754"/>
    </row>
    <row r="93" spans="6:12" x14ac:dyDescent="0.25">
      <c r="F93" s="1754"/>
      <c r="G93" s="1754"/>
      <c r="H93" s="1754"/>
      <c r="I93" s="1754"/>
      <c r="J93" s="1754"/>
      <c r="K93" s="1754"/>
      <c r="L93" s="1754"/>
    </row>
    <row r="94" spans="6:12" x14ac:dyDescent="0.25">
      <c r="F94" s="1754"/>
      <c r="G94" s="1754"/>
      <c r="H94" s="1754"/>
      <c r="I94" s="1754"/>
      <c r="J94" s="1754"/>
      <c r="K94" s="1754"/>
      <c r="L94" s="1754"/>
    </row>
    <row r="95" spans="6:12" x14ac:dyDescent="0.25">
      <c r="F95" s="1754"/>
      <c r="G95" s="1754"/>
      <c r="H95" s="1754"/>
      <c r="I95" s="1754"/>
      <c r="J95" s="1754"/>
      <c r="K95" s="1754"/>
      <c r="L95" s="1754"/>
    </row>
    <row r="96" spans="6:12" x14ac:dyDescent="0.25">
      <c r="F96" s="1754"/>
      <c r="G96" s="1754"/>
      <c r="H96" s="1754"/>
      <c r="I96" s="1754"/>
      <c r="J96" s="1754"/>
      <c r="K96" s="1754"/>
      <c r="L96" s="1754"/>
    </row>
    <row r="97" spans="6:12" x14ac:dyDescent="0.25">
      <c r="F97" s="1754"/>
      <c r="G97" s="1754"/>
      <c r="H97" s="1754"/>
      <c r="I97" s="1754"/>
      <c r="J97" s="1754"/>
      <c r="K97" s="1754"/>
      <c r="L97" s="1754"/>
    </row>
    <row r="98" spans="6:12" x14ac:dyDescent="0.25">
      <c r="F98" s="1754"/>
      <c r="G98" s="1754"/>
      <c r="H98" s="1754"/>
      <c r="I98" s="1754"/>
      <c r="J98" s="1754"/>
      <c r="K98" s="1754"/>
      <c r="L98" s="1754"/>
    </row>
    <row r="99" spans="6:12" x14ac:dyDescent="0.25">
      <c r="F99" s="1754"/>
      <c r="G99" s="1754"/>
      <c r="H99" s="1754"/>
      <c r="I99" s="1754"/>
      <c r="J99" s="1754"/>
      <c r="K99" s="1754"/>
      <c r="L99" s="1754"/>
    </row>
    <row r="100" spans="6:12" x14ac:dyDescent="0.25">
      <c r="F100" s="1754"/>
      <c r="G100" s="1754"/>
      <c r="H100" s="1754"/>
      <c r="I100" s="1754"/>
      <c r="J100" s="1754"/>
      <c r="K100" s="1754"/>
      <c r="L100" s="1754"/>
    </row>
    <row r="101" spans="6:12" x14ac:dyDescent="0.25">
      <c r="F101" s="1754"/>
      <c r="G101" s="1754"/>
      <c r="H101" s="1754"/>
      <c r="I101" s="1754"/>
      <c r="J101" s="1754"/>
      <c r="K101" s="1754"/>
      <c r="L101" s="1754"/>
    </row>
    <row r="102" spans="6:12" x14ac:dyDescent="0.25">
      <c r="F102" s="1754"/>
      <c r="G102" s="1754"/>
      <c r="H102" s="1754"/>
      <c r="I102" s="1754"/>
      <c r="J102" s="1754"/>
      <c r="K102" s="1754"/>
      <c r="L102" s="1754"/>
    </row>
    <row r="103" spans="6:12" x14ac:dyDescent="0.25">
      <c r="F103" s="1754"/>
      <c r="G103" s="1754"/>
      <c r="H103" s="1754"/>
      <c r="I103" s="1754"/>
      <c r="J103" s="1754"/>
      <c r="K103" s="1754"/>
      <c r="L103" s="1754"/>
    </row>
  </sheetData>
  <mergeCells count="2">
    <mergeCell ref="F4:L4"/>
    <mergeCell ref="F41:L41"/>
  </mergeCells>
  <pageMargins left="0.7" right="0.7" top="0.75" bottom="0.75" header="0.3" footer="0.3"/>
  <pageSetup paperSize="9" scale="72" fitToWidth="0" fitToHeight="0" orientation="portrait" r:id="rId1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D76F2-A3E9-4CDE-BA31-B04F62BBD17C}">
  <sheetPr codeName="Sheet38"/>
  <dimension ref="A1:K61"/>
  <sheetViews>
    <sheetView view="pageBreakPreview" topLeftCell="A31" zoomScale="60" zoomScaleNormal="100" workbookViewId="0">
      <selection activeCell="G60" sqref="G60"/>
    </sheetView>
  </sheetViews>
  <sheetFormatPr defaultRowHeight="15" x14ac:dyDescent="0.25"/>
  <cols>
    <col min="1" max="1" width="40.7109375" style="1733" customWidth="1"/>
    <col min="2" max="2" width="10" style="1733" customWidth="1"/>
    <col min="3" max="3" width="9" style="1733" customWidth="1"/>
    <col min="4" max="4" width="9.7109375" style="1733" customWidth="1"/>
    <col min="5" max="7" width="6.7109375" style="1733" customWidth="1"/>
    <col min="8" max="8" width="8.28515625" style="1733" customWidth="1"/>
    <col min="9" max="10" width="6.7109375" style="1733" customWidth="1"/>
  </cols>
  <sheetData>
    <row r="1" spans="1:10" ht="14.25" customHeight="1" x14ac:dyDescent="0.3">
      <c r="A1" s="174" t="s">
        <v>1460</v>
      </c>
      <c r="B1" s="1025"/>
      <c r="C1" s="1025"/>
      <c r="D1" s="1903"/>
      <c r="E1" s="1903"/>
      <c r="F1" s="1903"/>
      <c r="G1" s="1903"/>
      <c r="H1" s="1903"/>
      <c r="I1" s="1903"/>
      <c r="J1" s="1903"/>
    </row>
    <row r="2" spans="1:10" ht="14.25" customHeight="1" x14ac:dyDescent="0.25">
      <c r="A2" s="1904"/>
      <c r="B2" s="1903"/>
      <c r="C2" s="1903"/>
      <c r="D2" s="1903"/>
      <c r="E2" s="1903"/>
      <c r="F2" s="1903"/>
      <c r="G2" s="1903"/>
      <c r="H2" s="1903"/>
      <c r="I2" s="1903"/>
      <c r="J2" s="1903"/>
    </row>
    <row r="3" spans="1:10" ht="14.25" customHeight="1" thickBot="1" x14ac:dyDescent="0.3">
      <c r="A3" s="1900" t="s">
        <v>173</v>
      </c>
      <c r="B3" s="1899" t="s">
        <v>1335</v>
      </c>
      <c r="C3" s="1899" t="s">
        <v>1004</v>
      </c>
      <c r="D3" s="1899" t="s">
        <v>957</v>
      </c>
      <c r="E3" s="1899" t="s">
        <v>874</v>
      </c>
      <c r="F3" s="1899" t="s">
        <v>817</v>
      </c>
      <c r="G3" s="1899" t="s">
        <v>787</v>
      </c>
      <c r="H3" s="1899" t="s">
        <v>722</v>
      </c>
      <c r="I3" s="1899" t="s">
        <v>710</v>
      </c>
      <c r="J3" s="1899" t="s">
        <v>676</v>
      </c>
    </row>
    <row r="4" spans="1:10" ht="14.25" customHeight="1" x14ac:dyDescent="0.25">
      <c r="A4" s="1898" t="s">
        <v>378</v>
      </c>
      <c r="B4" s="1896">
        <v>330.66348544000004</v>
      </c>
      <c r="C4" s="1896">
        <v>60.998514178166999</v>
      </c>
      <c r="D4" s="1896">
        <v>42.226057208623608</v>
      </c>
      <c r="E4" s="1896">
        <v>30.109660253374098</v>
      </c>
      <c r="F4" s="1896">
        <v>44.141560467795699</v>
      </c>
      <c r="G4" s="1896">
        <v>59.123162689999987</v>
      </c>
      <c r="H4" s="1896">
        <v>40.025702458365558</v>
      </c>
      <c r="I4" s="1896">
        <v>70.885020000000196</v>
      </c>
      <c r="J4" s="1896">
        <v>79.0122700000001</v>
      </c>
    </row>
    <row r="5" spans="1:10" ht="14.25" customHeight="1" x14ac:dyDescent="0.25">
      <c r="A5" s="1902"/>
      <c r="B5" s="1901"/>
      <c r="C5" s="1901"/>
      <c r="D5" s="1901"/>
      <c r="E5" s="1901"/>
      <c r="F5" s="1901"/>
      <c r="G5" s="1901"/>
      <c r="H5" s="1901"/>
      <c r="I5" s="1901"/>
      <c r="J5" s="1897"/>
    </row>
    <row r="6" spans="1:10" ht="14.25" customHeight="1" thickBot="1" x14ac:dyDescent="0.3">
      <c r="A6" s="1900" t="s">
        <v>173</v>
      </c>
      <c r="B6" s="1899" t="s">
        <v>258</v>
      </c>
      <c r="C6" s="1899" t="s">
        <v>257</v>
      </c>
      <c r="D6" s="1899" t="s">
        <v>256</v>
      </c>
      <c r="E6" s="1899" t="s">
        <v>255</v>
      </c>
      <c r="F6" s="1899" t="s">
        <v>254</v>
      </c>
      <c r="G6" s="1899" t="s">
        <v>253</v>
      </c>
      <c r="H6" s="1899" t="s">
        <v>252</v>
      </c>
      <c r="I6" s="1899" t="s">
        <v>251</v>
      </c>
      <c r="J6" s="1899" t="s">
        <v>250</v>
      </c>
    </row>
    <row r="7" spans="1:10" ht="14.25" customHeight="1" x14ac:dyDescent="0.25">
      <c r="A7" s="1898" t="s">
        <v>378</v>
      </c>
      <c r="B7" s="1896">
        <v>106.38618</v>
      </c>
      <c r="C7" s="1896">
        <v>112.76981146052304</v>
      </c>
      <c r="D7" s="1896">
        <v>129.02718270453977</v>
      </c>
      <c r="E7" s="1896">
        <v>134.5068616076245</v>
      </c>
      <c r="F7" s="1896">
        <v>127.43461987911451</v>
      </c>
      <c r="G7" s="1896">
        <v>111.03551022789887</v>
      </c>
      <c r="H7" s="1896">
        <v>142.00485823470262</v>
      </c>
      <c r="I7" s="1896">
        <v>112.36668954766245</v>
      </c>
      <c r="J7" s="1896">
        <v>102.84464547172757</v>
      </c>
    </row>
    <row r="8" spans="1:10" ht="14.25" customHeight="1" x14ac:dyDescent="0.25">
      <c r="A8" s="1902"/>
      <c r="B8" s="1901"/>
      <c r="C8" s="1901"/>
      <c r="D8" s="1901"/>
      <c r="E8" s="1901"/>
      <c r="F8" s="1901"/>
      <c r="G8" s="1901"/>
      <c r="H8" s="1901"/>
      <c r="I8" s="1901"/>
      <c r="J8" s="1901"/>
    </row>
    <row r="9" spans="1:10" ht="14.25" customHeight="1" thickBot="1" x14ac:dyDescent="0.3">
      <c r="A9" s="1900" t="s">
        <v>173</v>
      </c>
      <c r="B9" s="1899" t="s">
        <v>249</v>
      </c>
      <c r="C9" s="1899" t="s">
        <v>350</v>
      </c>
      <c r="D9" s="1899" t="s">
        <v>360</v>
      </c>
      <c r="E9" s="1899" t="s">
        <v>359</v>
      </c>
      <c r="F9" s="1899" t="s">
        <v>343</v>
      </c>
      <c r="G9" s="1899" t="s">
        <v>358</v>
      </c>
      <c r="H9" s="1899" t="s">
        <v>357</v>
      </c>
      <c r="I9" s="1899" t="s">
        <v>356</v>
      </c>
      <c r="J9" s="1899" t="s">
        <v>355</v>
      </c>
    </row>
    <row r="10" spans="1:10" ht="14.25" customHeight="1" x14ac:dyDescent="0.25">
      <c r="A10" s="1898" t="s">
        <v>378</v>
      </c>
      <c r="B10" s="1896">
        <v>121.85361302831686</v>
      </c>
      <c r="C10" s="1896">
        <v>128.81276544353619</v>
      </c>
      <c r="D10" s="1897">
        <v>112.30120531684827</v>
      </c>
      <c r="E10" s="1896">
        <v>134.89052024191579</v>
      </c>
      <c r="F10" s="1896">
        <v>157.70839446697002</v>
      </c>
      <c r="G10" s="1896">
        <v>179.8</v>
      </c>
      <c r="H10" s="1896">
        <v>170.59999999999997</v>
      </c>
      <c r="I10" s="1896">
        <v>186</v>
      </c>
      <c r="J10" s="1896">
        <v>199</v>
      </c>
    </row>
    <row r="11" spans="1:10" ht="5.25" customHeight="1" x14ac:dyDescent="0.25">
      <c r="A11" s="1898"/>
      <c r="B11" s="1896"/>
      <c r="C11" s="1896"/>
      <c r="D11" s="1897"/>
      <c r="E11" s="1896"/>
      <c r="F11" s="1896"/>
      <c r="G11" s="1896"/>
      <c r="H11" s="1896"/>
      <c r="I11" s="1896"/>
      <c r="J11" s="1896"/>
    </row>
    <row r="12" spans="1:10" s="1680" customFormat="1" ht="9.75" customHeight="1" x14ac:dyDescent="0.25">
      <c r="A12" s="1895" t="s">
        <v>1437</v>
      </c>
      <c r="B12" s="1893"/>
      <c r="C12" s="1893"/>
      <c r="D12" s="1894"/>
      <c r="E12" s="1893"/>
      <c r="F12" s="1893"/>
      <c r="G12" s="1893"/>
      <c r="H12" s="1893"/>
      <c r="I12" s="1893"/>
      <c r="J12" s="1893"/>
    </row>
    <row r="13" spans="1:10" s="1680" customFormat="1" ht="9.75" customHeight="1" x14ac:dyDescent="0.25">
      <c r="A13" s="1895" t="s">
        <v>1436</v>
      </c>
      <c r="B13" s="1893"/>
      <c r="C13" s="1893"/>
      <c r="D13" s="1894"/>
      <c r="E13" s="1893"/>
      <c r="F13" s="1893"/>
      <c r="G13" s="1893"/>
      <c r="H13" s="1893"/>
      <c r="I13" s="1893"/>
      <c r="J13" s="1893"/>
    </row>
    <row r="14" spans="1:10" s="1680" customFormat="1" ht="9.75" customHeight="1" x14ac:dyDescent="0.25">
      <c r="A14" s="1895" t="s">
        <v>1435</v>
      </c>
      <c r="B14" s="1893"/>
      <c r="C14" s="1893"/>
      <c r="D14" s="1894"/>
      <c r="E14" s="1893"/>
      <c r="F14" s="1893"/>
      <c r="G14" s="1893"/>
      <c r="H14" s="1893"/>
      <c r="I14" s="1893"/>
      <c r="J14" s="1893"/>
    </row>
    <row r="15" spans="1:10" s="1680" customFormat="1" ht="9.75" customHeight="1" x14ac:dyDescent="0.25">
      <c r="A15" s="1895"/>
      <c r="B15" s="1893"/>
      <c r="C15" s="1893"/>
      <c r="D15" s="1894"/>
      <c r="E15" s="1893"/>
      <c r="F15" s="1893"/>
      <c r="G15" s="1893"/>
      <c r="H15" s="1893"/>
      <c r="I15" s="1893"/>
      <c r="J15" s="1893"/>
    </row>
    <row r="16" spans="1:10" ht="14.25" customHeight="1" x14ac:dyDescent="0.25"/>
    <row r="17" spans="1:10" ht="14.25" customHeight="1" x14ac:dyDescent="0.25">
      <c r="A17" s="1934" t="s">
        <v>845</v>
      </c>
      <c r="H17" s="1891"/>
      <c r="I17" s="1891"/>
      <c r="J17" s="1891"/>
    </row>
    <row r="18" spans="1:10" ht="14.25" customHeight="1" x14ac:dyDescent="0.25">
      <c r="A18" s="1934" t="s">
        <v>1459</v>
      </c>
      <c r="B18" s="1892"/>
      <c r="C18" s="1892"/>
      <c r="D18" s="1891"/>
      <c r="E18" s="1891"/>
      <c r="F18" s="1891"/>
      <c r="G18" s="1891"/>
    </row>
    <row r="19" spans="1:10" ht="14.25" customHeight="1" thickBot="1" x14ac:dyDescent="0.3">
      <c r="A19" s="1849" t="s">
        <v>173</v>
      </c>
      <c r="B19" s="1890" t="s">
        <v>1458</v>
      </c>
      <c r="C19" s="1889" t="s">
        <v>1457</v>
      </c>
      <c r="D19" s="1889" t="s">
        <v>1456</v>
      </c>
      <c r="E19" s="1889" t="s">
        <v>1455</v>
      </c>
      <c r="F19" s="1889" t="s">
        <v>1454</v>
      </c>
      <c r="G19" s="1889" t="s">
        <v>1453</v>
      </c>
      <c r="H19" s="1889" t="s">
        <v>1452</v>
      </c>
      <c r="I19" s="1889" t="s">
        <v>1451</v>
      </c>
      <c r="J19" s="1889" t="s">
        <v>1450</v>
      </c>
    </row>
    <row r="20" spans="1:10" ht="14.25" customHeight="1" x14ac:dyDescent="0.25">
      <c r="A20" s="1880" t="s">
        <v>377</v>
      </c>
      <c r="B20" s="1879">
        <v>4677.3342058500002</v>
      </c>
      <c r="C20" s="1879">
        <v>4492.7709560399999</v>
      </c>
      <c r="D20" s="1878">
        <v>4554.9973668299999</v>
      </c>
      <c r="E20" s="1878">
        <v>4580.658190959999</v>
      </c>
      <c r="F20" s="1878">
        <v>4747.5889999999999</v>
      </c>
      <c r="G20" s="1878">
        <v>5126.4666509499993</v>
      </c>
      <c r="H20" s="1878">
        <v>5211.6751974500012</v>
      </c>
      <c r="I20" s="1881">
        <v>6068.2194300000101</v>
      </c>
      <c r="J20" s="1881">
        <v>5852.7202100000104</v>
      </c>
    </row>
    <row r="21" spans="1:10" ht="14.25" customHeight="1" x14ac:dyDescent="0.25">
      <c r="A21" s="1880" t="s">
        <v>372</v>
      </c>
      <c r="B21" s="1888">
        <v>1702.296</v>
      </c>
      <c r="C21" s="1878">
        <v>1525.88584956</v>
      </c>
      <c r="D21" s="1878">
        <v>1599.9416852200002</v>
      </c>
      <c r="E21" s="1878">
        <v>1598.9769329300002</v>
      </c>
      <c r="F21" s="1878">
        <v>1631.155</v>
      </c>
      <c r="G21" s="1878">
        <v>1800.521</v>
      </c>
      <c r="H21" s="1878">
        <v>1876.5419935791274</v>
      </c>
      <c r="I21" s="1881">
        <v>1936.4101900000001</v>
      </c>
      <c r="J21" s="1881">
        <v>1883.83115</v>
      </c>
    </row>
    <row r="22" spans="1:10" ht="14.25" customHeight="1" x14ac:dyDescent="0.25">
      <c r="A22" s="1880" t="s">
        <v>376</v>
      </c>
      <c r="B22" s="1888">
        <v>2975.0382058499999</v>
      </c>
      <c r="C22" s="1878">
        <v>2966.8851064800001</v>
      </c>
      <c r="D22" s="1878">
        <v>2955.0556816099997</v>
      </c>
      <c r="E22" s="1878">
        <v>2981.6812580299988</v>
      </c>
      <c r="F22" s="1878">
        <v>3116.4340000000002</v>
      </c>
      <c r="G22" s="1878">
        <v>3325.9456509499996</v>
      </c>
      <c r="H22" s="1878">
        <v>3335.1332038708738</v>
      </c>
      <c r="I22" s="1881">
        <v>4131.8092400000096</v>
      </c>
      <c r="J22" s="1881">
        <v>3968.8890600000104</v>
      </c>
    </row>
    <row r="23" spans="1:10" ht="14.25" customHeight="1" x14ac:dyDescent="0.25">
      <c r="A23" s="1880"/>
      <c r="B23" s="1888"/>
      <c r="C23" s="1878"/>
      <c r="D23" s="1878"/>
      <c r="E23" s="1878"/>
      <c r="F23" s="1878"/>
      <c r="G23" s="1878"/>
      <c r="H23" s="1878"/>
      <c r="I23" s="1878"/>
      <c r="J23" s="1878"/>
    </row>
    <row r="24" spans="1:10" ht="14.25" customHeight="1" x14ac:dyDescent="0.25">
      <c r="A24" s="1880" t="s">
        <v>844</v>
      </c>
      <c r="B24" s="1886">
        <v>180.95151271329149</v>
      </c>
      <c r="C24" s="1886">
        <v>177.32474382797614</v>
      </c>
      <c r="D24" s="1886">
        <v>178.643708436732</v>
      </c>
      <c r="E24" s="1886">
        <v>181.92768782740418</v>
      </c>
      <c r="F24" s="1885">
        <v>188.35506662754563</v>
      </c>
      <c r="G24" s="1885">
        <v>204</v>
      </c>
      <c r="H24" s="1885">
        <v>214.67867364923472</v>
      </c>
      <c r="I24" s="1885">
        <v>186.20998810697606</v>
      </c>
      <c r="J24" s="1885">
        <v>174</v>
      </c>
    </row>
    <row r="25" spans="1:10" ht="14.25" customHeight="1" x14ac:dyDescent="0.25">
      <c r="A25" s="1880" t="s">
        <v>375</v>
      </c>
      <c r="B25" s="1887">
        <v>36.394577019339721</v>
      </c>
      <c r="C25" s="1885">
        <v>33.963134655431894</v>
      </c>
      <c r="D25" s="1885">
        <v>35.124974975198761</v>
      </c>
      <c r="E25" s="1885">
        <v>34.907143608436151</v>
      </c>
      <c r="F25" s="1885">
        <v>34.357544429393528</v>
      </c>
      <c r="G25" s="1878">
        <v>35.122065988010291</v>
      </c>
      <c r="H25" s="1878">
        <v>36.006503139284135</v>
      </c>
      <c r="I25" s="1878">
        <v>31.91068174672116</v>
      </c>
      <c r="J25" s="1878">
        <v>32.187275017542596</v>
      </c>
    </row>
    <row r="26" spans="1:10" ht="14.25" customHeight="1" x14ac:dyDescent="0.25">
      <c r="A26" s="2682" t="s">
        <v>374</v>
      </c>
      <c r="B26" s="1886">
        <v>10.594400706761204</v>
      </c>
      <c r="C26" s="1885">
        <v>9.9664773562076387</v>
      </c>
      <c r="D26" s="1885">
        <v>9.9921243273242624</v>
      </c>
      <c r="E26" s="1885">
        <v>9.6295986648930896</v>
      </c>
      <c r="F26" s="1885">
        <v>10.059695563369113</v>
      </c>
      <c r="G26" s="1885">
        <v>8.7223429009752333</v>
      </c>
      <c r="H26" s="1885">
        <v>7.7406554551300717</v>
      </c>
      <c r="I26" s="1885">
        <v>6.5361632778002443</v>
      </c>
      <c r="J26" s="1885">
        <v>8.3800096775854449</v>
      </c>
    </row>
    <row r="27" spans="1:10" ht="14.25" customHeight="1" x14ac:dyDescent="0.25">
      <c r="A27" s="2682"/>
      <c r="B27" s="1884"/>
      <c r="C27" s="1883"/>
      <c r="D27" s="1883"/>
      <c r="E27" s="1883"/>
      <c r="F27" s="1883"/>
      <c r="G27" s="1883"/>
      <c r="H27" s="1883"/>
      <c r="I27" s="1883"/>
      <c r="J27" s="1883"/>
    </row>
    <row r="28" spans="1:10" ht="14.25" customHeight="1" x14ac:dyDescent="0.25">
      <c r="A28" s="2683" t="s">
        <v>373</v>
      </c>
      <c r="B28" s="1882">
        <v>46.988977726100927</v>
      </c>
      <c r="C28" s="1882">
        <v>43.929612011639527</v>
      </c>
      <c r="D28" s="1882">
        <v>45.11709930252303</v>
      </c>
      <c r="E28" s="1882">
        <v>44.536742273329239</v>
      </c>
      <c r="F28" s="1882">
        <v>44.417239992762639</v>
      </c>
      <c r="G28" s="1882">
        <v>43.844408888985519</v>
      </c>
      <c r="H28" s="1882">
        <v>43.747158594414216</v>
      </c>
      <c r="I28" s="1882">
        <v>38.446845024521402</v>
      </c>
      <c r="J28" s="1882">
        <v>40.567284695128045</v>
      </c>
    </row>
    <row r="29" spans="1:10" ht="14.25" customHeight="1" x14ac:dyDescent="0.25">
      <c r="A29" s="2683"/>
      <c r="B29" s="1879"/>
      <c r="C29" s="1878"/>
      <c r="D29" s="1878"/>
      <c r="E29" s="1878"/>
      <c r="F29" s="1878"/>
      <c r="G29" s="1878"/>
      <c r="H29" s="1878"/>
      <c r="I29" s="1878"/>
      <c r="J29" s="1878"/>
    </row>
    <row r="30" spans="1:10" ht="14.25" customHeight="1" x14ac:dyDescent="0.25">
      <c r="A30" s="1880" t="s">
        <v>372</v>
      </c>
      <c r="B30" s="1879">
        <v>1702.296</v>
      </c>
      <c r="C30" s="1878">
        <v>1525.88584956</v>
      </c>
      <c r="D30" s="1878">
        <v>1599.9416852200002</v>
      </c>
      <c r="E30" s="1878">
        <v>1598.9769329300002</v>
      </c>
      <c r="F30" s="1878">
        <v>1631.155</v>
      </c>
      <c r="G30" s="1878">
        <v>1800.521</v>
      </c>
      <c r="H30" s="1878">
        <v>1876.5419935791274</v>
      </c>
      <c r="I30" s="1878">
        <v>1936.4101900000001</v>
      </c>
      <c r="J30" s="1878">
        <v>1883.83115</v>
      </c>
    </row>
    <row r="31" spans="1:10" ht="14.25" customHeight="1" x14ac:dyDescent="0.25">
      <c r="A31" s="1880" t="s">
        <v>371</v>
      </c>
      <c r="B31" s="1879">
        <v>495.53552816215603</v>
      </c>
      <c r="C31" s="1878">
        <v>447.77100000000002</v>
      </c>
      <c r="D31" s="1878">
        <v>455.14100000000002</v>
      </c>
      <c r="E31" s="1878">
        <v>441.09899999999999</v>
      </c>
      <c r="F31" s="1878">
        <v>477.59300000000002</v>
      </c>
      <c r="G31" s="1878">
        <v>447.14800000000002</v>
      </c>
      <c r="H31" s="1878">
        <v>403.41782047507445</v>
      </c>
      <c r="I31" s="1881">
        <v>396.62872999999996</v>
      </c>
      <c r="J31" s="1881">
        <v>490.45852000000002</v>
      </c>
    </row>
    <row r="32" spans="1:10" ht="14.25" customHeight="1" x14ac:dyDescent="0.25">
      <c r="A32" s="1873" t="s">
        <v>368</v>
      </c>
      <c r="B32" s="1872">
        <v>2197.8315281621562</v>
      </c>
      <c r="C32" s="1872">
        <v>1973.65684956</v>
      </c>
      <c r="D32" s="1872">
        <v>2055.0826852200003</v>
      </c>
      <c r="E32" s="1872">
        <v>2040.0759329300001</v>
      </c>
      <c r="F32" s="1872">
        <v>2108.748</v>
      </c>
      <c r="G32" s="1872">
        <v>2247.6689999999999</v>
      </c>
      <c r="H32" s="1872">
        <v>2279.9598140542021</v>
      </c>
      <c r="I32" s="1872">
        <v>2333.03892</v>
      </c>
      <c r="J32" s="1872">
        <v>2374.2896700000001</v>
      </c>
    </row>
    <row r="33" spans="1:11" ht="14.25" customHeight="1" x14ac:dyDescent="0.25">
      <c r="A33" s="1880"/>
      <c r="B33" s="1879"/>
      <c r="C33" s="1878"/>
      <c r="D33" s="1878"/>
      <c r="E33" s="1878"/>
      <c r="F33" s="1878"/>
      <c r="G33" s="1878"/>
      <c r="H33" s="1878"/>
      <c r="I33" s="1878"/>
      <c r="J33" s="1878"/>
    </row>
    <row r="34" spans="1:11" ht="14.25" customHeight="1" x14ac:dyDescent="0.25">
      <c r="A34" s="1880" t="s">
        <v>370</v>
      </c>
      <c r="B34" s="1879">
        <v>2197.8315281621562</v>
      </c>
      <c r="C34" s="1878">
        <v>1973.65684956</v>
      </c>
      <c r="D34" s="1878">
        <v>2055.0826852200003</v>
      </c>
      <c r="E34" s="1878">
        <v>2040.0759329300001</v>
      </c>
      <c r="F34" s="1878">
        <v>2108.748</v>
      </c>
      <c r="G34" s="1878">
        <v>2247.6689999999999</v>
      </c>
      <c r="H34" s="1878">
        <v>2281.6586946699999</v>
      </c>
      <c r="I34" s="1878">
        <v>2333.03892</v>
      </c>
      <c r="J34" s="1878">
        <v>2374.2896700000001</v>
      </c>
    </row>
    <row r="35" spans="1:11" ht="14.25" customHeight="1" x14ac:dyDescent="0.25">
      <c r="A35" s="1880" t="s">
        <v>843</v>
      </c>
      <c r="B35" s="1879">
        <v>1.7869999999999999</v>
      </c>
      <c r="C35" s="1878">
        <v>2.0710000000000002</v>
      </c>
      <c r="D35" s="1878">
        <v>2.1349999999999998</v>
      </c>
      <c r="E35" s="1878">
        <v>1.958</v>
      </c>
      <c r="F35" s="1878">
        <v>1.8109999999999999</v>
      </c>
      <c r="G35" s="1878">
        <v>1.4750000000000001</v>
      </c>
      <c r="H35" s="1878">
        <v>1.492</v>
      </c>
      <c r="I35" s="1878"/>
      <c r="J35" s="1878"/>
    </row>
    <row r="36" spans="1:11" ht="14.25" customHeight="1" thickBot="1" x14ac:dyDescent="0.3">
      <c r="A36" s="1877" t="s">
        <v>369</v>
      </c>
      <c r="B36" s="1876">
        <v>157.87100000000001</v>
      </c>
      <c r="C36" s="1875">
        <v>130.416</v>
      </c>
      <c r="D36" s="1875">
        <v>129.447</v>
      </c>
      <c r="E36" s="1875">
        <v>121.371</v>
      </c>
      <c r="F36" s="1875">
        <v>152.411</v>
      </c>
      <c r="G36" s="1875">
        <v>130.893</v>
      </c>
      <c r="H36" s="1875">
        <v>127.574</v>
      </c>
      <c r="I36" s="1874">
        <v>91.048289999999994</v>
      </c>
      <c r="J36" s="1874">
        <v>96.943730000000102</v>
      </c>
    </row>
    <row r="37" spans="1:11" ht="14.25" customHeight="1" x14ac:dyDescent="0.25">
      <c r="A37" s="1873" t="s">
        <v>368</v>
      </c>
      <c r="B37" s="1872">
        <v>2357.3405281621563</v>
      </c>
      <c r="C37" s="1872">
        <v>2106.14384956</v>
      </c>
      <c r="D37" s="1872">
        <v>2186.6646852200006</v>
      </c>
      <c r="E37" s="1872">
        <v>2163.4049329300001</v>
      </c>
      <c r="F37" s="1872">
        <v>2262.9700000000003</v>
      </c>
      <c r="G37" s="1872">
        <v>2380.0369999999998</v>
      </c>
      <c r="H37" s="1872">
        <v>2410.7246946700002</v>
      </c>
      <c r="I37" s="1872">
        <v>2424.0872100000001</v>
      </c>
      <c r="J37" s="1872">
        <v>2471.2334000000001</v>
      </c>
    </row>
    <row r="38" spans="1:11" ht="14.25" customHeight="1" x14ac:dyDescent="0.25">
      <c r="A38" s="1871" t="s">
        <v>1449</v>
      </c>
      <c r="K38" s="527"/>
    </row>
    <row r="39" spans="1:11" ht="14.25" customHeight="1" x14ac:dyDescent="0.25">
      <c r="B39" s="1754"/>
      <c r="C39" s="1754"/>
    </row>
    <row r="40" spans="1:11" ht="14.25" customHeight="1" x14ac:dyDescent="0.25">
      <c r="A40" s="1828" t="s">
        <v>1448</v>
      </c>
      <c r="B40" s="1734"/>
      <c r="C40" s="1734"/>
      <c r="D40" s="1734"/>
      <c r="E40" s="1734"/>
    </row>
    <row r="41" spans="1:11" ht="12.75" customHeight="1" x14ac:dyDescent="0.25">
      <c r="A41" s="1436"/>
      <c r="B41" s="2680" t="s">
        <v>842</v>
      </c>
      <c r="C41" s="2680" t="s">
        <v>367</v>
      </c>
      <c r="D41" s="2680" t="s">
        <v>366</v>
      </c>
      <c r="K41" s="527"/>
    </row>
    <row r="42" spans="1:11" ht="18.75" customHeight="1" x14ac:dyDescent="0.25">
      <c r="A42" s="1435"/>
      <c r="B42" s="2681"/>
      <c r="C42" s="2681"/>
      <c r="D42" s="2681"/>
    </row>
    <row r="43" spans="1:11" ht="14.25" customHeight="1" x14ac:dyDescent="0.25">
      <c r="A43" s="1433" t="s">
        <v>365</v>
      </c>
      <c r="B43" s="2511">
        <v>1170.14507149</v>
      </c>
      <c r="C43" s="2511">
        <v>768.46860691999996</v>
      </c>
      <c r="D43" s="2511">
        <v>1938.6136784099999</v>
      </c>
      <c r="E43" s="1795"/>
      <c r="F43" s="1786"/>
      <c r="G43" s="1734"/>
      <c r="H43" s="1734"/>
      <c r="I43" s="1734"/>
      <c r="K43" s="1870"/>
    </row>
    <row r="44" spans="1:11" ht="14.25" customHeight="1" x14ac:dyDescent="0.25">
      <c r="A44" s="1433" t="s">
        <v>364</v>
      </c>
      <c r="B44" s="2511">
        <v>242.27294349000002</v>
      </c>
      <c r="C44" s="2511">
        <v>119.71186883999999</v>
      </c>
      <c r="D44" s="2511">
        <v>361.98481233000001</v>
      </c>
      <c r="E44" s="1795"/>
      <c r="F44" s="1786"/>
    </row>
    <row r="45" spans="1:11" ht="14.25" customHeight="1" x14ac:dyDescent="0.25">
      <c r="A45" s="1433" t="s">
        <v>363</v>
      </c>
      <c r="B45" s="2511">
        <v>119.12413445</v>
      </c>
      <c r="C45" s="2511">
        <v>56.607804150000007</v>
      </c>
      <c r="D45" s="2511">
        <v>175.73193860000001</v>
      </c>
      <c r="E45" s="1795"/>
      <c r="F45" s="1786"/>
    </row>
    <row r="46" spans="1:11" ht="14.25" customHeight="1" thickBot="1" x14ac:dyDescent="0.3">
      <c r="A46" s="1434" t="s">
        <v>362</v>
      </c>
      <c r="B46" s="2512">
        <v>601.65983394</v>
      </c>
      <c r="C46" s="2512">
        <v>316.91051212999992</v>
      </c>
      <c r="D46" s="2512">
        <v>918.57034606999991</v>
      </c>
      <c r="E46" s="1794"/>
      <c r="F46" s="1786"/>
    </row>
    <row r="47" spans="1:11" ht="14.25" customHeight="1" thickBot="1" x14ac:dyDescent="0.3">
      <c r="A47" s="173" t="s">
        <v>361</v>
      </c>
      <c r="B47" s="2513">
        <v>2133.2019833699997</v>
      </c>
      <c r="C47" s="2513">
        <v>1261.6987920399997</v>
      </c>
      <c r="D47" s="2513">
        <v>3394.9007754099994</v>
      </c>
      <c r="E47" s="1795"/>
      <c r="F47" s="1786"/>
    </row>
    <row r="48" spans="1:11" ht="14.25" customHeight="1" x14ac:dyDescent="0.25">
      <c r="A48" s="1433" t="s">
        <v>841</v>
      </c>
      <c r="B48" s="2514">
        <v>8.8487159592587853E-3</v>
      </c>
      <c r="C48" s="2514">
        <v>5.2336414103949539E-3</v>
      </c>
      <c r="D48" s="2514">
        <v>1.408235736965374E-2</v>
      </c>
      <c r="E48" s="1795"/>
      <c r="F48" s="1786"/>
    </row>
    <row r="49" spans="1:11" ht="28.5" customHeight="1" x14ac:dyDescent="0.25">
      <c r="B49" s="1793"/>
      <c r="C49" s="1793"/>
      <c r="D49" s="1793"/>
      <c r="E49" s="1754"/>
    </row>
    <row r="50" spans="1:11" ht="14.25" customHeight="1" x14ac:dyDescent="0.25">
      <c r="A50" s="1869" t="s">
        <v>1447</v>
      </c>
      <c r="B50" s="1793"/>
      <c r="C50" s="1793"/>
      <c r="D50" s="1793"/>
      <c r="E50" s="1739"/>
      <c r="K50" s="527"/>
    </row>
    <row r="51" spans="1:11" ht="14.25" customHeight="1" x14ac:dyDescent="0.25">
      <c r="A51" s="1433"/>
      <c r="B51" s="2680" t="s">
        <v>842</v>
      </c>
      <c r="C51" s="2680" t="s">
        <v>367</v>
      </c>
      <c r="D51" s="2680" t="s">
        <v>366</v>
      </c>
      <c r="E51" s="1432"/>
    </row>
    <row r="52" spans="1:11" ht="36" customHeight="1" x14ac:dyDescent="0.25">
      <c r="A52" s="1435"/>
      <c r="B52" s="2681"/>
      <c r="C52" s="2681"/>
      <c r="D52" s="2681"/>
      <c r="E52" s="1432"/>
    </row>
    <row r="53" spans="1:11" ht="14.25" customHeight="1" x14ac:dyDescent="0.25">
      <c r="A53" s="1433" t="s">
        <v>365</v>
      </c>
      <c r="B53" s="2511">
        <v>1020.58635588</v>
      </c>
      <c r="C53" s="2511">
        <v>424.12622133000002</v>
      </c>
      <c r="D53" s="2511">
        <v>1444.7125772100001</v>
      </c>
      <c r="E53" s="1432"/>
    </row>
    <row r="54" spans="1:11" ht="14.25" customHeight="1" x14ac:dyDescent="0.25">
      <c r="A54" s="1433" t="s">
        <v>364</v>
      </c>
      <c r="B54" s="2511">
        <v>228.09807720000001</v>
      </c>
      <c r="C54" s="2511">
        <v>94.657716609999994</v>
      </c>
      <c r="D54" s="2511">
        <v>322.75579381</v>
      </c>
      <c r="E54" s="1432"/>
    </row>
    <row r="55" spans="1:11" ht="14.25" customHeight="1" x14ac:dyDescent="0.25">
      <c r="A55" s="1433" t="s">
        <v>363</v>
      </c>
      <c r="B55" s="2511">
        <v>130.78553727000002</v>
      </c>
      <c r="C55" s="2511">
        <v>132.55578929999996</v>
      </c>
      <c r="D55" s="2511">
        <v>263.34132656999998</v>
      </c>
      <c r="E55" s="1432"/>
    </row>
    <row r="56" spans="1:11" ht="14.25" customHeight="1" thickBot="1" x14ac:dyDescent="0.3">
      <c r="A56" s="1434" t="s">
        <v>362</v>
      </c>
      <c r="B56" s="2512">
        <v>584.1430971100001</v>
      </c>
      <c r="C56" s="2512">
        <v>338.66916393999998</v>
      </c>
      <c r="D56" s="2512">
        <v>922.81226105000007</v>
      </c>
      <c r="E56" s="1432"/>
    </row>
    <row r="57" spans="1:11" ht="14.25" customHeight="1" thickBot="1" x14ac:dyDescent="0.3">
      <c r="A57" s="173" t="s">
        <v>361</v>
      </c>
      <c r="B57" s="2513">
        <v>1963.6130674600001</v>
      </c>
      <c r="C57" s="2513">
        <v>990.00889117999998</v>
      </c>
      <c r="D57" s="2513">
        <v>2953.6219586400002</v>
      </c>
      <c r="E57" s="1432"/>
    </row>
    <row r="58" spans="1:11" ht="14.25" customHeight="1" x14ac:dyDescent="0.25">
      <c r="A58" s="1433" t="s">
        <v>841</v>
      </c>
      <c r="B58" s="2514">
        <v>8.1222023888406925E-3</v>
      </c>
      <c r="C58" s="2514">
        <v>4.0950290636011582E-3</v>
      </c>
      <c r="D58" s="2514">
        <v>1.2217231452441852E-2</v>
      </c>
      <c r="E58" s="1024"/>
    </row>
    <row r="59" spans="1:11" ht="14.25" customHeight="1" x14ac:dyDescent="0.25">
      <c r="A59" s="1433"/>
      <c r="B59" s="814"/>
      <c r="C59" s="814"/>
      <c r="D59" s="814"/>
      <c r="E59" s="1432"/>
    </row>
    <row r="60" spans="1:11" x14ac:dyDescent="0.25">
      <c r="E60" s="1739"/>
    </row>
    <row r="61" spans="1:11" x14ac:dyDescent="0.25">
      <c r="E61" s="1739"/>
    </row>
  </sheetData>
  <mergeCells count="8">
    <mergeCell ref="B51:B52"/>
    <mergeCell ref="C51:C52"/>
    <mergeCell ref="D51:D52"/>
    <mergeCell ref="A26:A27"/>
    <mergeCell ref="A28:A29"/>
    <mergeCell ref="B41:B42"/>
    <mergeCell ref="C41:C42"/>
    <mergeCell ref="D41:D42"/>
  </mergeCells>
  <pageMargins left="0.7" right="0.7" top="0.75" bottom="0.75" header="0.3" footer="0.3"/>
  <pageSetup paperSize="9" scale="77" fitToWidth="0" fitToHeight="0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AN67"/>
  <sheetViews>
    <sheetView showGridLines="0" view="pageBreakPreview" topLeftCell="Q27" zoomScale="80" zoomScaleNormal="100" zoomScaleSheetLayoutView="80" zoomScalePageLayoutView="47" workbookViewId="0">
      <selection activeCell="N27" sqref="N27"/>
    </sheetView>
  </sheetViews>
  <sheetFormatPr defaultColWidth="9.140625" defaultRowHeight="11.25" x14ac:dyDescent="0.2"/>
  <cols>
    <col min="1" max="1" width="36.85546875" style="2" customWidth="1"/>
    <col min="2" max="7" width="10.7109375" style="2" customWidth="1"/>
    <col min="8" max="8" width="4.140625" style="2" customWidth="1"/>
    <col min="9" max="9" width="9.7109375" style="2" customWidth="1"/>
    <col min="10" max="10" width="9" style="2" customWidth="1"/>
    <col min="11" max="12" width="8.28515625" style="2" customWidth="1"/>
    <col min="13" max="14" width="9" style="2" customWidth="1"/>
    <col min="15" max="16" width="9.28515625" style="2" customWidth="1"/>
    <col min="17" max="17" width="17.28515625" style="2" customWidth="1"/>
    <col min="18" max="19" width="8.28515625" style="2" customWidth="1"/>
    <col min="20" max="20" width="9.7109375" style="2" customWidth="1"/>
    <col min="21" max="21" width="9" style="2" customWidth="1"/>
    <col min="22" max="22" width="8.28515625" style="2" customWidth="1"/>
    <col min="23" max="23" width="10.28515625" style="2" customWidth="1"/>
    <col min="24" max="25" width="9" style="2" customWidth="1"/>
    <col min="26" max="27" width="9.28515625" style="2" customWidth="1"/>
    <col min="28" max="28" width="17.28515625" style="2" customWidth="1"/>
    <col min="29" max="30" width="8.28515625" style="2" customWidth="1"/>
    <col min="31" max="31" width="33.7109375" style="2" customWidth="1"/>
    <col min="32" max="32" width="18.85546875" style="2" bestFit="1" customWidth="1"/>
    <col min="33" max="33" width="6.7109375" style="2" customWidth="1"/>
    <col min="34" max="34" width="10.5703125" style="2" customWidth="1"/>
    <col min="35" max="37" width="6.7109375" style="2" customWidth="1"/>
    <col min="38" max="38" width="9" style="2" customWidth="1"/>
    <col min="39" max="39" width="6.7109375" style="2" customWidth="1"/>
    <col min="40" max="16384" width="9.140625" style="2"/>
  </cols>
  <sheetData>
    <row r="1" spans="1:39" ht="22.5" customHeight="1" x14ac:dyDescent="0.2">
      <c r="A1" s="898" t="s">
        <v>48</v>
      </c>
      <c r="B1" s="214"/>
      <c r="C1" s="214"/>
      <c r="D1" s="214"/>
      <c r="E1" s="214"/>
      <c r="F1" s="214"/>
      <c r="G1" s="214"/>
      <c r="H1" s="214"/>
      <c r="I1" s="2579" t="s">
        <v>47</v>
      </c>
      <c r="J1" s="2579"/>
      <c r="K1" s="2579"/>
      <c r="L1" s="2579"/>
      <c r="M1" s="2579"/>
      <c r="N1" s="2579"/>
      <c r="O1" s="2579"/>
      <c r="P1" s="2579"/>
      <c r="Q1" s="45"/>
      <c r="R1" s="45"/>
      <c r="S1" s="45"/>
      <c r="T1" s="2579" t="s">
        <v>46</v>
      </c>
      <c r="U1" s="2579"/>
      <c r="V1" s="2579"/>
      <c r="W1" s="2579"/>
      <c r="X1" s="2579"/>
      <c r="Y1" s="2579"/>
      <c r="Z1" s="2579"/>
      <c r="AA1" s="2579"/>
      <c r="AB1" s="2579"/>
      <c r="AC1" s="2579"/>
      <c r="AD1" s="2579"/>
      <c r="AE1" s="19" t="s">
        <v>45</v>
      </c>
      <c r="AF1" s="44"/>
      <c r="AG1" s="44"/>
      <c r="AH1" s="44"/>
      <c r="AI1" s="44"/>
      <c r="AJ1" s="44"/>
      <c r="AK1" s="44"/>
      <c r="AL1" s="44"/>
      <c r="AM1" s="44"/>
    </row>
    <row r="2" spans="1:39" ht="13.5" customHeight="1" x14ac:dyDescent="0.2">
      <c r="A2" s="899" t="s">
        <v>1315</v>
      </c>
      <c r="B2" s="214"/>
      <c r="C2" s="214"/>
      <c r="D2" s="214"/>
      <c r="E2" s="214"/>
      <c r="F2" s="214"/>
      <c r="G2" s="214"/>
      <c r="H2" s="214"/>
      <c r="I2" s="43" t="s">
        <v>724</v>
      </c>
      <c r="J2" s="42"/>
      <c r="K2" s="42"/>
      <c r="L2" s="42"/>
      <c r="M2" s="42"/>
      <c r="N2" s="42"/>
      <c r="AE2" s="1036" t="s">
        <v>1332</v>
      </c>
      <c r="AF2" s="41" t="s">
        <v>44</v>
      </c>
      <c r="AG2" s="40"/>
      <c r="AH2" s="40" t="s">
        <v>43</v>
      </c>
      <c r="AI2" s="40"/>
      <c r="AJ2" s="40" t="s">
        <v>42</v>
      </c>
      <c r="AK2" s="40"/>
      <c r="AL2" s="40" t="s">
        <v>41</v>
      </c>
      <c r="AM2" s="40"/>
    </row>
    <row r="3" spans="1:39" ht="12.75" customHeight="1" thickBot="1" x14ac:dyDescent="0.25">
      <c r="A3" s="900"/>
      <c r="B3" s="214"/>
      <c r="C3" s="214"/>
      <c r="D3" s="214"/>
      <c r="E3" s="214"/>
      <c r="F3" s="214"/>
      <c r="G3" s="214"/>
      <c r="H3" s="214"/>
      <c r="I3" s="2580"/>
      <c r="J3" s="2580"/>
      <c r="K3" s="2586" t="s">
        <v>956</v>
      </c>
      <c r="L3" s="2585"/>
      <c r="M3" s="2580"/>
      <c r="N3" s="2580"/>
      <c r="O3" s="2581" t="s">
        <v>1614</v>
      </c>
      <c r="P3" s="2582"/>
      <c r="Q3" s="4"/>
      <c r="R3" s="2581" t="s">
        <v>40</v>
      </c>
      <c r="S3" s="2582"/>
      <c r="T3" s="2580"/>
      <c r="U3" s="2580"/>
      <c r="V3" s="2583" t="s">
        <v>1314</v>
      </c>
      <c r="W3" s="2583"/>
      <c r="X3" s="2580"/>
      <c r="Y3" s="2580"/>
      <c r="Z3" s="2584" t="s">
        <v>1527</v>
      </c>
      <c r="AA3" s="2585"/>
      <c r="AB3" s="4"/>
      <c r="AC3" s="2584" t="s">
        <v>1525</v>
      </c>
      <c r="AD3" s="2592"/>
      <c r="AE3" s="39"/>
      <c r="AF3" s="38" t="s">
        <v>39</v>
      </c>
      <c r="AG3" s="37" t="s">
        <v>38</v>
      </c>
      <c r="AH3" s="37" t="s">
        <v>39</v>
      </c>
      <c r="AI3" s="37" t="s">
        <v>38</v>
      </c>
      <c r="AJ3" s="37" t="s">
        <v>39</v>
      </c>
      <c r="AK3" s="37" t="s">
        <v>38</v>
      </c>
      <c r="AL3" s="37" t="s">
        <v>39</v>
      </c>
      <c r="AM3" s="37" t="s">
        <v>38</v>
      </c>
    </row>
    <row r="4" spans="1:39" ht="16.5" customHeight="1" x14ac:dyDescent="0.2">
      <c r="A4" s="901" t="s">
        <v>872</v>
      </c>
      <c r="B4" s="214"/>
      <c r="C4" s="214"/>
      <c r="D4" s="214"/>
      <c r="E4" s="214"/>
      <c r="F4" s="214"/>
      <c r="G4" s="214"/>
      <c r="H4" s="214"/>
      <c r="I4" s="2580"/>
      <c r="J4" s="2580"/>
      <c r="K4" s="2585"/>
      <c r="L4" s="2585"/>
      <c r="M4" s="2580"/>
      <c r="N4" s="2580"/>
      <c r="O4" s="2582"/>
      <c r="P4" s="2582"/>
      <c r="Q4" s="4"/>
      <c r="R4" s="2582"/>
      <c r="S4" s="2582"/>
      <c r="T4" s="2580"/>
      <c r="U4" s="2580"/>
      <c r="V4" s="2583"/>
      <c r="W4" s="2583"/>
      <c r="X4" s="2580"/>
      <c r="Y4" s="2580"/>
      <c r="Z4" s="2585"/>
      <c r="AA4" s="2585"/>
      <c r="AB4" s="4"/>
      <c r="AC4" s="2592"/>
      <c r="AD4" s="2592"/>
      <c r="AE4" s="942" t="s">
        <v>820</v>
      </c>
      <c r="AF4" s="29" t="s">
        <v>37</v>
      </c>
      <c r="AG4" s="28" t="s">
        <v>36</v>
      </c>
      <c r="AH4" s="28" t="s">
        <v>35</v>
      </c>
      <c r="AI4" s="28" t="s">
        <v>33</v>
      </c>
      <c r="AJ4" s="28" t="s">
        <v>34</v>
      </c>
      <c r="AK4" s="28" t="s">
        <v>33</v>
      </c>
      <c r="AL4" s="28" t="s">
        <v>32</v>
      </c>
      <c r="AM4" s="28" t="s">
        <v>31</v>
      </c>
    </row>
    <row r="5" spans="1:39" ht="16.5" customHeight="1" x14ac:dyDescent="0.25">
      <c r="A5" s="214"/>
      <c r="B5" s="214"/>
      <c r="C5" s="902"/>
      <c r="D5" s="214"/>
      <c r="E5" s="214"/>
      <c r="F5" s="214"/>
      <c r="G5" s="214"/>
      <c r="H5" s="214"/>
      <c r="I5" s="2580"/>
      <c r="J5" s="2580"/>
      <c r="K5" s="2585"/>
      <c r="L5" s="2585"/>
      <c r="M5" s="2580"/>
      <c r="N5" s="2580"/>
      <c r="O5" s="2582"/>
      <c r="P5" s="2582"/>
      <c r="Q5" s="4"/>
      <c r="R5" s="2582"/>
      <c r="S5" s="2582"/>
      <c r="T5" s="2580"/>
      <c r="U5" s="2580"/>
      <c r="V5" s="2583"/>
      <c r="W5" s="2583"/>
      <c r="X5" s="2580"/>
      <c r="Y5" s="2580"/>
      <c r="Z5" s="2585"/>
      <c r="AA5" s="2585"/>
      <c r="AB5" s="4"/>
      <c r="AC5" s="2592"/>
      <c r="AD5" s="2592"/>
      <c r="AE5" s="36" t="s">
        <v>30</v>
      </c>
      <c r="AF5" s="28"/>
      <c r="AG5" s="28" t="s">
        <v>26</v>
      </c>
      <c r="AH5" s="28"/>
      <c r="AI5" s="28" t="s">
        <v>28</v>
      </c>
      <c r="AJ5" s="28"/>
      <c r="AK5" s="28"/>
      <c r="AL5" s="28"/>
      <c r="AM5" s="28"/>
    </row>
    <row r="6" spans="1:39" ht="20.100000000000001" customHeight="1" x14ac:dyDescent="0.2">
      <c r="A6" s="214"/>
      <c r="B6" s="214"/>
      <c r="C6" s="214"/>
      <c r="D6" s="214"/>
      <c r="E6" s="214"/>
      <c r="F6" s="214"/>
      <c r="G6" s="214"/>
      <c r="H6" s="214"/>
      <c r="I6" s="2580"/>
      <c r="J6" s="2580"/>
      <c r="K6" s="2585"/>
      <c r="L6" s="2585"/>
      <c r="M6" s="2580"/>
      <c r="N6" s="2580"/>
      <c r="O6" s="2582"/>
      <c r="P6" s="2582"/>
      <c r="Q6" s="4"/>
      <c r="R6" s="2582"/>
      <c r="S6" s="2582"/>
      <c r="T6" s="2580"/>
      <c r="U6" s="2580"/>
      <c r="V6" s="2583"/>
      <c r="W6" s="2583"/>
      <c r="X6" s="2580"/>
      <c r="Y6" s="2580"/>
      <c r="Z6" s="2585"/>
      <c r="AA6" s="2585"/>
      <c r="AB6" s="4"/>
      <c r="AC6" s="2592"/>
      <c r="AD6" s="2592"/>
      <c r="AE6" s="36" t="s">
        <v>29</v>
      </c>
      <c r="AF6" s="28"/>
      <c r="AG6" s="28" t="s">
        <v>26</v>
      </c>
      <c r="AH6" s="28"/>
      <c r="AI6" s="28" t="s">
        <v>28</v>
      </c>
      <c r="AJ6" s="28"/>
      <c r="AK6" s="28"/>
      <c r="AL6" s="28"/>
      <c r="AM6" s="28"/>
    </row>
    <row r="7" spans="1:39" ht="20.100000000000001" customHeight="1" x14ac:dyDescent="0.2">
      <c r="A7" s="214"/>
      <c r="B7" s="214"/>
      <c r="C7" s="214"/>
      <c r="D7" s="214"/>
      <c r="E7" s="214"/>
      <c r="F7" s="214"/>
      <c r="G7" s="214"/>
      <c r="H7" s="214"/>
      <c r="I7" s="2580"/>
      <c r="J7" s="2580"/>
      <c r="K7" s="2585"/>
      <c r="L7" s="2585"/>
      <c r="M7" s="2580"/>
      <c r="N7" s="2580"/>
      <c r="O7" s="2582"/>
      <c r="P7" s="2582"/>
      <c r="Q7" s="4"/>
      <c r="R7" s="2582"/>
      <c r="S7" s="2582"/>
      <c r="T7" s="2580"/>
      <c r="U7" s="2580"/>
      <c r="V7" s="2583"/>
      <c r="W7" s="2583"/>
      <c r="X7" s="2580"/>
      <c r="Y7" s="2580"/>
      <c r="Z7" s="2585"/>
      <c r="AA7" s="2585"/>
      <c r="AB7" s="4"/>
      <c r="AC7" s="2592"/>
      <c r="AD7" s="2592"/>
      <c r="AE7" s="942" t="s">
        <v>587</v>
      </c>
      <c r="AF7" s="28"/>
      <c r="AG7" s="28" t="s">
        <v>26</v>
      </c>
      <c r="AH7" s="28"/>
      <c r="AI7" s="28"/>
      <c r="AJ7" s="28"/>
      <c r="AK7" s="28"/>
      <c r="AL7" s="28"/>
      <c r="AM7" s="28"/>
    </row>
    <row r="8" spans="1:39" ht="20.100000000000001" customHeight="1" x14ac:dyDescent="0.2">
      <c r="A8" s="214"/>
      <c r="B8" s="214"/>
      <c r="C8" s="214"/>
      <c r="D8" s="214"/>
      <c r="E8" s="214"/>
      <c r="F8" s="214"/>
      <c r="G8" s="214"/>
      <c r="H8" s="214"/>
      <c r="I8" s="2580"/>
      <c r="J8" s="2580"/>
      <c r="K8" s="2585"/>
      <c r="L8" s="2585"/>
      <c r="M8" s="2580"/>
      <c r="N8" s="2580"/>
      <c r="O8" s="2582"/>
      <c r="P8" s="2582"/>
      <c r="Q8" s="4"/>
      <c r="R8" s="2582"/>
      <c r="S8" s="2582"/>
      <c r="T8" s="2580"/>
      <c r="U8" s="2580"/>
      <c r="V8" s="2583"/>
      <c r="W8" s="2583"/>
      <c r="X8" s="2580"/>
      <c r="Y8" s="2580"/>
      <c r="Z8" s="2585"/>
      <c r="AA8" s="2585"/>
      <c r="AB8" s="4"/>
      <c r="AC8" s="2592"/>
      <c r="AD8" s="2592"/>
      <c r="AE8" s="36" t="s">
        <v>27</v>
      </c>
      <c r="AF8" s="28"/>
      <c r="AG8" s="28" t="s">
        <v>26</v>
      </c>
      <c r="AH8" s="28"/>
      <c r="AI8" s="28"/>
      <c r="AJ8" s="28"/>
      <c r="AK8" s="28"/>
      <c r="AL8" s="28"/>
      <c r="AM8" s="28"/>
    </row>
    <row r="9" spans="1:39" ht="20.100000000000001" customHeight="1" x14ac:dyDescent="0.2">
      <c r="A9" s="214"/>
      <c r="B9" s="214"/>
      <c r="C9" s="214"/>
      <c r="D9" s="214"/>
      <c r="E9" s="214"/>
      <c r="F9" s="214"/>
      <c r="G9" s="214"/>
      <c r="H9" s="214"/>
      <c r="AC9" s="2592"/>
      <c r="AD9" s="2592"/>
      <c r="AE9" s="1193" t="s">
        <v>953</v>
      </c>
      <c r="AH9" s="1195" t="s">
        <v>954</v>
      </c>
      <c r="AI9" s="1194" t="s">
        <v>955</v>
      </c>
    </row>
    <row r="10" spans="1:39" ht="20.100000000000001" customHeight="1" x14ac:dyDescent="0.2">
      <c r="A10" s="214"/>
      <c r="B10" s="214"/>
      <c r="C10" s="214"/>
      <c r="D10" s="214"/>
      <c r="E10" s="214"/>
      <c r="F10" s="214"/>
      <c r="G10" s="214"/>
      <c r="H10" s="214"/>
      <c r="I10" s="2580"/>
      <c r="J10" s="2580"/>
      <c r="K10" s="2590" t="s">
        <v>959</v>
      </c>
      <c r="L10" s="2591"/>
      <c r="M10" s="2580"/>
      <c r="N10" s="2580"/>
      <c r="O10" s="2581" t="s">
        <v>958</v>
      </c>
      <c r="P10" s="2588"/>
      <c r="Q10" s="30"/>
      <c r="R10" s="2581" t="s">
        <v>24</v>
      </c>
      <c r="S10" s="2582"/>
      <c r="T10" s="3"/>
      <c r="U10" s="3"/>
      <c r="V10" s="2581" t="s">
        <v>1526</v>
      </c>
      <c r="W10" s="2582"/>
      <c r="Z10" s="2583" t="s">
        <v>721</v>
      </c>
      <c r="AA10" s="2583"/>
      <c r="AC10" s="2581" t="s">
        <v>858</v>
      </c>
      <c r="AD10" s="2582"/>
      <c r="AE10" s="1193" t="s">
        <v>1000</v>
      </c>
      <c r="AI10" s="1194" t="s">
        <v>28</v>
      </c>
    </row>
    <row r="11" spans="1:39" ht="20.100000000000001" customHeight="1" x14ac:dyDescent="0.2">
      <c r="A11" s="214"/>
      <c r="B11" s="214"/>
      <c r="C11" s="214"/>
      <c r="D11" s="214"/>
      <c r="E11" s="214"/>
      <c r="F11" s="214"/>
      <c r="G11" s="214"/>
      <c r="H11" s="214"/>
      <c r="I11" s="2580"/>
      <c r="J11" s="2580"/>
      <c r="K11" s="2591"/>
      <c r="L11" s="2591"/>
      <c r="M11" s="2580"/>
      <c r="N11" s="2580"/>
      <c r="O11" s="2588"/>
      <c r="P11" s="2588"/>
      <c r="Q11" s="30"/>
      <c r="R11" s="2582"/>
      <c r="S11" s="2582"/>
      <c r="T11" s="3"/>
      <c r="U11" s="3"/>
      <c r="V11" s="2582"/>
      <c r="W11" s="2582"/>
      <c r="Z11" s="2583"/>
      <c r="AA11" s="2583"/>
      <c r="AC11" s="2582"/>
      <c r="AD11" s="2582"/>
      <c r="AE11" s="942" t="s">
        <v>821</v>
      </c>
      <c r="AG11" s="943" t="s">
        <v>788</v>
      </c>
      <c r="AI11" s="943" t="s">
        <v>789</v>
      </c>
      <c r="AK11" s="943" t="s">
        <v>33</v>
      </c>
    </row>
    <row r="12" spans="1:39" ht="20.100000000000001" customHeight="1" x14ac:dyDescent="0.2">
      <c r="A12" s="214"/>
      <c r="B12" s="214"/>
      <c r="C12" s="214"/>
      <c r="D12" s="214"/>
      <c r="E12" s="214"/>
      <c r="F12" s="214"/>
      <c r="G12" s="214"/>
      <c r="H12" s="214"/>
      <c r="I12" s="2580"/>
      <c r="J12" s="2580"/>
      <c r="K12" s="2591"/>
      <c r="L12" s="2591"/>
      <c r="M12" s="2580"/>
      <c r="N12" s="2580"/>
      <c r="O12" s="2588"/>
      <c r="P12" s="2588"/>
      <c r="Q12" s="30"/>
      <c r="R12" s="2582"/>
      <c r="S12" s="2582"/>
      <c r="T12" s="3"/>
      <c r="U12" s="3"/>
      <c r="V12" s="2582"/>
      <c r="W12" s="2582"/>
      <c r="Z12" s="2583"/>
      <c r="AA12" s="2583"/>
      <c r="AC12" s="2582"/>
      <c r="AD12" s="2582"/>
      <c r="AE12" s="35" t="s">
        <v>25</v>
      </c>
      <c r="AF12" s="34"/>
      <c r="AG12" s="28"/>
      <c r="AH12" s="34"/>
      <c r="AI12" s="28" t="s">
        <v>22</v>
      </c>
      <c r="AJ12" s="28"/>
      <c r="AK12" s="28" t="s">
        <v>22</v>
      </c>
      <c r="AL12" s="34"/>
    </row>
    <row r="13" spans="1:39" ht="20.100000000000001" customHeight="1" x14ac:dyDescent="0.2">
      <c r="A13" s="214"/>
      <c r="B13" s="214"/>
      <c r="C13" s="214"/>
      <c r="D13" s="214"/>
      <c r="E13" s="214"/>
      <c r="F13" s="214"/>
      <c r="G13" s="214"/>
      <c r="H13" s="214"/>
      <c r="I13" s="2580"/>
      <c r="J13" s="2580"/>
      <c r="K13" s="2591"/>
      <c r="L13" s="2591"/>
      <c r="M13" s="2580"/>
      <c r="N13" s="2580"/>
      <c r="O13" s="2588"/>
      <c r="P13" s="2588"/>
      <c r="Q13" s="30"/>
      <c r="R13" s="2582"/>
      <c r="S13" s="2582"/>
      <c r="T13" s="3"/>
      <c r="U13" s="3"/>
      <c r="V13" s="2582"/>
      <c r="W13" s="2582"/>
      <c r="Z13" s="2583"/>
      <c r="AA13" s="2583"/>
      <c r="AC13" s="2582"/>
      <c r="AD13" s="2582"/>
      <c r="AE13" s="35" t="s">
        <v>23</v>
      </c>
      <c r="AF13" s="34"/>
      <c r="AG13" s="28"/>
      <c r="AH13" s="34"/>
      <c r="AI13" s="28" t="s">
        <v>22</v>
      </c>
      <c r="AJ13" s="28"/>
      <c r="AK13" s="28" t="s">
        <v>22</v>
      </c>
      <c r="AL13" s="32"/>
      <c r="AM13" s="31"/>
    </row>
    <row r="14" spans="1:39" ht="20.100000000000001" customHeight="1" x14ac:dyDescent="0.2">
      <c r="A14" s="214"/>
      <c r="B14" s="214"/>
      <c r="C14" s="214"/>
      <c r="D14" s="214"/>
      <c r="E14" s="214"/>
      <c r="F14" s="214"/>
      <c r="G14" s="214"/>
      <c r="H14" s="214"/>
      <c r="I14" s="2580"/>
      <c r="J14" s="2580"/>
      <c r="K14" s="2591"/>
      <c r="L14" s="2591"/>
      <c r="M14" s="2580"/>
      <c r="N14" s="2580"/>
      <c r="O14" s="2588"/>
      <c r="P14" s="2588"/>
      <c r="Q14" s="30"/>
      <c r="R14" s="2582"/>
      <c r="S14" s="2582"/>
      <c r="T14" s="3"/>
      <c r="U14" s="3"/>
      <c r="V14" s="2582"/>
      <c r="W14" s="2582"/>
      <c r="Z14" s="2583"/>
      <c r="AA14" s="2583"/>
      <c r="AC14" s="2582"/>
      <c r="AD14" s="2582"/>
      <c r="AE14" s="35" t="s">
        <v>711</v>
      </c>
      <c r="AF14" s="33"/>
      <c r="AG14" s="33"/>
      <c r="AH14" s="33"/>
      <c r="AI14" s="28" t="s">
        <v>22</v>
      </c>
      <c r="AJ14" s="28"/>
      <c r="AK14" s="28" t="s">
        <v>22</v>
      </c>
      <c r="AL14" s="32"/>
    </row>
    <row r="15" spans="1:39" ht="20.100000000000001" customHeight="1" x14ac:dyDescent="0.2">
      <c r="A15" s="214"/>
      <c r="B15" s="214"/>
      <c r="C15" s="214"/>
      <c r="D15" s="214"/>
      <c r="E15" s="214"/>
      <c r="F15" s="214"/>
      <c r="G15" s="214"/>
      <c r="H15" s="214"/>
      <c r="I15" s="2580"/>
      <c r="J15" s="2580"/>
      <c r="K15" s="2591"/>
      <c r="L15" s="2591"/>
      <c r="M15" s="2580"/>
      <c r="N15" s="2580"/>
      <c r="O15" s="2588"/>
      <c r="P15" s="2588"/>
      <c r="Q15" s="30"/>
      <c r="R15" s="2582"/>
      <c r="S15" s="2582"/>
      <c r="T15" s="3"/>
      <c r="U15" s="3"/>
      <c r="V15" s="2582"/>
      <c r="W15" s="2582"/>
      <c r="Z15" s="2583"/>
      <c r="AA15" s="2583"/>
      <c r="AC15" s="2582"/>
      <c r="AD15" s="2582"/>
      <c r="AE15" s="1437" t="s">
        <v>992</v>
      </c>
      <c r="AF15" s="685"/>
      <c r="AG15" s="685"/>
      <c r="AH15" s="685"/>
      <c r="AI15" s="28" t="s">
        <v>22</v>
      </c>
      <c r="AJ15" s="28"/>
      <c r="AK15" s="28" t="s">
        <v>22</v>
      </c>
    </row>
    <row r="16" spans="1:39" ht="20.100000000000001" customHeight="1" x14ac:dyDescent="0.2">
      <c r="A16" s="214"/>
      <c r="B16" s="214"/>
      <c r="C16" s="214"/>
      <c r="D16" s="214"/>
      <c r="E16" s="214"/>
      <c r="F16" s="214"/>
      <c r="G16" s="214"/>
      <c r="H16" s="214"/>
      <c r="AE16" s="1611" t="s">
        <v>677</v>
      </c>
      <c r="AF16" s="29"/>
      <c r="AG16" s="28"/>
      <c r="AH16" s="28"/>
      <c r="AI16" s="28"/>
      <c r="AJ16" s="28"/>
      <c r="AK16" s="28"/>
    </row>
    <row r="17" spans="1:40" ht="20.100000000000001" customHeight="1" x14ac:dyDescent="0.2">
      <c r="A17" s="214"/>
      <c r="B17" s="214"/>
      <c r="C17" s="214"/>
      <c r="D17" s="214"/>
      <c r="E17" s="214"/>
      <c r="F17" s="214"/>
      <c r="G17" s="214"/>
      <c r="H17" s="214"/>
      <c r="I17" s="2580"/>
      <c r="J17" s="2580"/>
      <c r="K17" s="2581" t="s">
        <v>21</v>
      </c>
      <c r="L17" s="2582"/>
      <c r="M17" s="2580"/>
      <c r="N17" s="2580"/>
      <c r="O17" s="2581" t="s">
        <v>793</v>
      </c>
      <c r="P17" s="2582"/>
      <c r="Q17" s="4"/>
      <c r="R17" s="2587" t="s">
        <v>794</v>
      </c>
      <c r="S17" s="2585"/>
      <c r="V17" s="2583" t="s">
        <v>879</v>
      </c>
      <c r="W17" s="2588"/>
      <c r="AE17" s="1611" t="s">
        <v>1272</v>
      </c>
      <c r="AG17" s="24"/>
      <c r="AH17" s="24"/>
      <c r="AI17" s="24"/>
      <c r="AJ17" s="9"/>
    </row>
    <row r="18" spans="1:40" ht="20.100000000000001" customHeight="1" x14ac:dyDescent="0.2">
      <c r="A18" s="214"/>
      <c r="B18" s="214"/>
      <c r="C18" s="214"/>
      <c r="D18" s="214"/>
      <c r="E18" s="214"/>
      <c r="F18" s="214"/>
      <c r="G18" s="214"/>
      <c r="H18" s="214"/>
      <c r="I18" s="2580"/>
      <c r="J18" s="2580"/>
      <c r="K18" s="2582"/>
      <c r="L18" s="2582"/>
      <c r="M18" s="2580"/>
      <c r="N18" s="2580"/>
      <c r="O18" s="2582"/>
      <c r="P18" s="2582"/>
      <c r="Q18" s="4"/>
      <c r="R18" s="2585"/>
      <c r="S18" s="2585"/>
      <c r="V18" s="2588"/>
      <c r="W18" s="2588"/>
      <c r="AE18" s="27" t="s">
        <v>20</v>
      </c>
      <c r="AF18" s="26"/>
      <c r="AG18" s="26"/>
      <c r="AH18" s="26"/>
      <c r="AI18" s="26"/>
      <c r="AJ18" s="9"/>
      <c r="AK18" s="9"/>
      <c r="AL18" s="13"/>
      <c r="AM18" s="9"/>
    </row>
    <row r="19" spans="1:40" ht="20.100000000000001" customHeight="1" x14ac:dyDescent="0.2">
      <c r="A19" s="214"/>
      <c r="B19" s="214"/>
      <c r="C19" s="214"/>
      <c r="D19" s="214"/>
      <c r="E19" s="214"/>
      <c r="F19" s="214"/>
      <c r="G19" s="214"/>
      <c r="H19" s="214"/>
      <c r="I19" s="2580"/>
      <c r="J19" s="2580"/>
      <c r="K19" s="2582"/>
      <c r="L19" s="2582"/>
      <c r="M19" s="2580"/>
      <c r="N19" s="2580"/>
      <c r="O19" s="2582"/>
      <c r="P19" s="2582"/>
      <c r="Q19" s="4"/>
      <c r="R19" s="2585"/>
      <c r="S19" s="2585"/>
      <c r="V19" s="2588"/>
      <c r="W19" s="2588"/>
      <c r="AE19" s="25" t="s">
        <v>1337</v>
      </c>
      <c r="AF19" s="24" t="s">
        <v>19</v>
      </c>
      <c r="AG19" s="24"/>
      <c r="AH19" s="24" t="s">
        <v>1338</v>
      </c>
      <c r="AI19" s="24"/>
      <c r="AJ19" s="9"/>
      <c r="AK19" s="9"/>
      <c r="AL19" s="13"/>
      <c r="AM19" s="9"/>
      <c r="AN19" s="9"/>
    </row>
    <row r="20" spans="1:40" ht="20.100000000000001" customHeight="1" thickBot="1" x14ac:dyDescent="0.25">
      <c r="A20" s="214"/>
      <c r="B20" s="214"/>
      <c r="C20" s="214"/>
      <c r="D20" s="214"/>
      <c r="E20" s="214"/>
      <c r="F20" s="214"/>
      <c r="G20" s="214"/>
      <c r="H20" s="214"/>
      <c r="I20" s="2580"/>
      <c r="J20" s="2580"/>
      <c r="K20" s="2582"/>
      <c r="L20" s="2582"/>
      <c r="M20" s="2580"/>
      <c r="N20" s="2580"/>
      <c r="O20" s="2582"/>
      <c r="P20" s="2582"/>
      <c r="Q20" s="4"/>
      <c r="R20" s="2585"/>
      <c r="S20" s="2585"/>
      <c r="V20" s="2588"/>
      <c r="W20" s="2588"/>
      <c r="AE20" s="23"/>
      <c r="AF20" s="22"/>
      <c r="AG20" s="22"/>
      <c r="AH20" s="21"/>
      <c r="AI20" s="21"/>
      <c r="AJ20" s="9"/>
      <c r="AK20" s="9"/>
      <c r="AL20" s="13"/>
      <c r="AM20" s="9"/>
      <c r="AN20" s="9"/>
    </row>
    <row r="21" spans="1:40" ht="20.100000000000001" customHeight="1" x14ac:dyDescent="0.2">
      <c r="A21" s="214"/>
      <c r="B21" s="214"/>
      <c r="C21" s="214"/>
      <c r="D21" s="214"/>
      <c r="E21" s="214"/>
      <c r="F21" s="214"/>
      <c r="G21" s="214"/>
      <c r="H21" s="214"/>
      <c r="I21" s="2580"/>
      <c r="J21" s="2580"/>
      <c r="K21" s="2582"/>
      <c r="L21" s="2582"/>
      <c r="M21" s="2580"/>
      <c r="N21" s="2580"/>
      <c r="O21" s="2582"/>
      <c r="P21" s="2582"/>
      <c r="Q21" s="4"/>
      <c r="R21" s="2585"/>
      <c r="S21" s="2585"/>
      <c r="V21" s="2588"/>
      <c r="W21" s="2588"/>
      <c r="AE21" s="1442" t="s">
        <v>18</v>
      </c>
      <c r="AF21" s="1038">
        <v>804.92285800000002</v>
      </c>
      <c r="AG21" s="996"/>
      <c r="AH21" s="1095">
        <v>19.921976247621316</v>
      </c>
      <c r="AI21" s="20"/>
      <c r="AJ21" s="9"/>
      <c r="AK21" s="9"/>
      <c r="AL21" s="13"/>
      <c r="AM21" s="9"/>
      <c r="AN21" s="9"/>
    </row>
    <row r="22" spans="1:40" ht="20.100000000000001" customHeight="1" x14ac:dyDescent="0.2">
      <c r="A22" s="214"/>
      <c r="B22" s="214"/>
      <c r="C22" s="214"/>
      <c r="D22" s="214"/>
      <c r="E22" s="214"/>
      <c r="F22" s="214"/>
      <c r="G22" s="214"/>
      <c r="H22" s="214"/>
      <c r="I22" s="2580"/>
      <c r="J22" s="2580"/>
      <c r="K22" s="2582"/>
      <c r="L22" s="2582"/>
      <c r="M22" s="2580"/>
      <c r="N22" s="2580"/>
      <c r="O22" s="2582"/>
      <c r="P22" s="2582"/>
      <c r="Q22" s="4"/>
      <c r="R22" s="2585"/>
      <c r="S22" s="2585"/>
      <c r="V22" s="2588"/>
      <c r="W22" s="2588"/>
      <c r="AE22" s="1442" t="s">
        <v>17</v>
      </c>
      <c r="AF22" s="1038">
        <v>158.21744699999999</v>
      </c>
      <c r="AG22" s="996"/>
      <c r="AH22" s="1096">
        <v>3.9159084498172922</v>
      </c>
      <c r="AI22" s="10"/>
      <c r="AJ22" s="9"/>
      <c r="AK22" s="9"/>
      <c r="AL22" s="13"/>
      <c r="AM22" s="9"/>
      <c r="AN22" s="9"/>
    </row>
    <row r="23" spans="1:40" ht="20.100000000000001" customHeight="1" x14ac:dyDescent="0.2">
      <c r="A23" s="903"/>
      <c r="B23" s="896"/>
      <c r="C23" s="896"/>
      <c r="D23" s="896"/>
      <c r="E23" s="896"/>
      <c r="F23" s="896"/>
      <c r="G23" s="896"/>
      <c r="H23" s="896"/>
      <c r="V23" s="2589"/>
      <c r="W23" s="2589"/>
      <c r="AE23" s="1442" t="s">
        <v>12</v>
      </c>
      <c r="AF23" s="1038">
        <v>101.374934</v>
      </c>
      <c r="AG23" s="996"/>
      <c r="AH23" s="1096">
        <v>2.5090466833930796</v>
      </c>
      <c r="AI23" s="10"/>
      <c r="AJ23" s="9"/>
      <c r="AK23" s="9"/>
      <c r="AL23" s="13"/>
      <c r="AM23" s="9"/>
      <c r="AN23" s="9"/>
    </row>
    <row r="24" spans="1:40" ht="20.100000000000001" customHeight="1" x14ac:dyDescent="0.2">
      <c r="A24" s="214"/>
      <c r="B24" s="896"/>
      <c r="C24" s="896"/>
      <c r="D24" s="896"/>
      <c r="E24" s="896"/>
      <c r="F24" s="896"/>
      <c r="G24" s="896"/>
      <c r="H24" s="896"/>
      <c r="I24" s="3"/>
      <c r="J24" s="3"/>
      <c r="K24" s="2581" t="s">
        <v>15</v>
      </c>
      <c r="L24" s="2582"/>
      <c r="M24" s="3"/>
      <c r="N24" s="3"/>
      <c r="O24" s="2581"/>
      <c r="P24" s="2582"/>
      <c r="Q24" s="2581"/>
      <c r="R24" s="2582"/>
      <c r="S24" s="4"/>
      <c r="T24" s="2580"/>
      <c r="U24" s="2580"/>
      <c r="V24" s="1665"/>
      <c r="W24" s="1665"/>
      <c r="X24" s="2580"/>
      <c r="Y24" s="2580"/>
      <c r="AB24" s="4"/>
      <c r="AC24" s="2593"/>
      <c r="AD24" s="2582"/>
      <c r="AE24" s="1442" t="s">
        <v>13</v>
      </c>
      <c r="AF24" s="1038">
        <v>98.890994000000006</v>
      </c>
      <c r="AG24" s="996"/>
      <c r="AH24" s="1096">
        <v>2.4475687502114174</v>
      </c>
      <c r="AI24" s="10"/>
      <c r="AJ24" s="9"/>
      <c r="AK24" s="9"/>
      <c r="AL24" s="13"/>
      <c r="AM24" s="9"/>
      <c r="AN24" s="9"/>
    </row>
    <row r="25" spans="1:40" ht="20.100000000000001" customHeight="1" x14ac:dyDescent="0.2">
      <c r="A25" s="898" t="s">
        <v>903</v>
      </c>
      <c r="B25" s="897"/>
      <c r="C25" s="896"/>
      <c r="D25" s="896"/>
      <c r="E25" s="896"/>
      <c r="F25" s="896"/>
      <c r="G25" s="896"/>
      <c r="H25" s="896"/>
      <c r="K25" s="2582"/>
      <c r="L25" s="2582"/>
      <c r="M25" s="3"/>
      <c r="N25" s="3"/>
      <c r="O25" s="2582"/>
      <c r="P25" s="2582"/>
      <c r="Q25" s="2582"/>
      <c r="R25" s="2582"/>
      <c r="S25" s="4"/>
      <c r="T25" s="2580"/>
      <c r="U25" s="2580"/>
      <c r="V25" s="1665"/>
      <c r="W25" s="1665"/>
      <c r="X25" s="2580"/>
      <c r="Y25" s="2580"/>
      <c r="AB25" s="4"/>
      <c r="AC25" s="2582"/>
      <c r="AD25" s="2582"/>
      <c r="AE25" s="1442" t="s">
        <v>16</v>
      </c>
      <c r="AF25" s="1038">
        <v>93.68</v>
      </c>
      <c r="AG25" s="996"/>
      <c r="AH25" s="1096">
        <v>2.318595771418837</v>
      </c>
      <c r="AI25" s="10"/>
      <c r="AJ25" s="9"/>
      <c r="AK25" s="9"/>
      <c r="AL25" s="13"/>
      <c r="AM25" s="9"/>
      <c r="AN25" s="9"/>
    </row>
    <row r="26" spans="1:40" ht="20.100000000000001" customHeight="1" x14ac:dyDescent="0.2">
      <c r="A26" s="214"/>
      <c r="B26" s="896"/>
      <c r="C26" s="896"/>
      <c r="D26" s="896"/>
      <c r="E26" s="896"/>
      <c r="F26" s="896"/>
      <c r="G26" s="896"/>
      <c r="H26" s="896"/>
      <c r="K26" s="2582"/>
      <c r="L26" s="2582"/>
      <c r="M26" s="3"/>
      <c r="N26" s="3"/>
      <c r="O26" s="2582"/>
      <c r="P26" s="2582"/>
      <c r="Q26" s="2582"/>
      <c r="R26" s="2582"/>
      <c r="S26" s="4"/>
      <c r="T26" s="2580"/>
      <c r="U26" s="2580"/>
      <c r="V26" s="1665"/>
      <c r="W26" s="1665"/>
      <c r="X26" s="2580"/>
      <c r="Y26" s="2580"/>
      <c r="AB26" s="4"/>
      <c r="AC26" s="2582"/>
      <c r="AD26" s="2582"/>
      <c r="AE26" s="1442" t="s">
        <v>875</v>
      </c>
      <c r="AF26" s="1038">
        <v>91.961978999999999</v>
      </c>
      <c r="AG26" s="996"/>
      <c r="AH26" s="1096">
        <v>2.2760744624328342</v>
      </c>
      <c r="AI26" s="10"/>
      <c r="AJ26" s="9"/>
      <c r="AK26" s="9"/>
      <c r="AL26" s="13"/>
      <c r="AM26" s="9"/>
      <c r="AN26" s="9"/>
    </row>
    <row r="27" spans="1:40" ht="20.100000000000001" customHeight="1" x14ac:dyDescent="0.2">
      <c r="A27" s="214"/>
      <c r="B27" s="896"/>
      <c r="C27" s="896"/>
      <c r="D27" s="896"/>
      <c r="E27" s="896"/>
      <c r="F27" s="896"/>
      <c r="G27" s="896"/>
      <c r="H27" s="896"/>
      <c r="K27" s="2582"/>
      <c r="L27" s="2582"/>
      <c r="M27" s="3"/>
      <c r="N27" s="3"/>
      <c r="O27" s="2582"/>
      <c r="P27" s="2582"/>
      <c r="Q27" s="2582"/>
      <c r="R27" s="2582"/>
      <c r="S27" s="4"/>
      <c r="T27" s="2580"/>
      <c r="U27" s="2580"/>
      <c r="V27" s="1665"/>
      <c r="W27" s="1665"/>
      <c r="X27" s="2580"/>
      <c r="Y27" s="2580"/>
      <c r="AB27" s="4"/>
      <c r="AC27" s="2582"/>
      <c r="AD27" s="2582"/>
      <c r="AE27" s="1442" t="s">
        <v>14</v>
      </c>
      <c r="AF27" s="1038">
        <v>76.052481999999998</v>
      </c>
      <c r="AG27" s="996"/>
      <c r="AH27" s="1096">
        <v>1.8823117332526389</v>
      </c>
      <c r="AI27" s="10"/>
      <c r="AJ27" s="9"/>
      <c r="AK27" s="9"/>
      <c r="AL27" s="13"/>
      <c r="AM27" s="9"/>
      <c r="AN27" s="9"/>
    </row>
    <row r="28" spans="1:40" ht="20.100000000000001" customHeight="1" x14ac:dyDescent="0.2">
      <c r="A28" s="214"/>
      <c r="B28" s="896"/>
      <c r="C28" s="896"/>
      <c r="D28" s="896"/>
      <c r="E28" s="896"/>
      <c r="F28" s="896"/>
      <c r="G28" s="896"/>
      <c r="H28" s="896"/>
      <c r="K28" s="2582"/>
      <c r="L28" s="2582"/>
      <c r="M28" s="3"/>
      <c r="N28" s="3"/>
      <c r="O28" s="2582"/>
      <c r="P28" s="2582"/>
      <c r="Q28" s="2582"/>
      <c r="R28" s="2582"/>
      <c r="S28" s="4"/>
      <c r="T28" s="2580"/>
      <c r="U28" s="2580"/>
      <c r="V28" s="1665"/>
      <c r="W28" s="1665"/>
      <c r="X28" s="2580"/>
      <c r="Y28" s="2580"/>
      <c r="AB28" s="4"/>
      <c r="AC28" s="2582"/>
      <c r="AD28" s="2582"/>
      <c r="AE28" s="1442" t="s">
        <v>4</v>
      </c>
      <c r="AF28" s="1038">
        <v>62.521394000000001</v>
      </c>
      <c r="AG28" s="996"/>
      <c r="AH28" s="1096">
        <v>1.5474150272375218</v>
      </c>
      <c r="AI28" s="10"/>
      <c r="AJ28" s="9"/>
      <c r="AK28" s="9"/>
      <c r="AL28" s="13"/>
      <c r="AM28" s="9"/>
      <c r="AN28" s="9"/>
    </row>
    <row r="29" spans="1:40" ht="20.100000000000001" customHeight="1" x14ac:dyDescent="0.2">
      <c r="B29" s="17"/>
      <c r="C29" s="17"/>
      <c r="D29" s="17"/>
      <c r="E29" s="17"/>
      <c r="F29" s="17"/>
      <c r="G29" s="17"/>
      <c r="H29" s="17"/>
      <c r="K29" s="2582"/>
      <c r="L29" s="2582"/>
      <c r="M29" s="3"/>
      <c r="N29" s="3"/>
      <c r="O29" s="2582"/>
      <c r="P29" s="2582"/>
      <c r="Q29" s="2582"/>
      <c r="R29" s="2582"/>
      <c r="S29" s="4"/>
      <c r="T29" s="2580"/>
      <c r="U29" s="2580"/>
      <c r="V29" s="1147"/>
      <c r="W29" s="1147"/>
      <c r="X29" s="2580"/>
      <c r="Y29" s="2580"/>
      <c r="AB29" s="4"/>
      <c r="AC29" s="2582"/>
      <c r="AD29" s="2582"/>
      <c r="AE29" s="1442" t="s">
        <v>961</v>
      </c>
      <c r="AF29" s="1038">
        <v>46.398130000000002</v>
      </c>
      <c r="AG29" s="996"/>
      <c r="AH29" s="1096">
        <v>1.1483615288187605</v>
      </c>
      <c r="AI29" s="10"/>
      <c r="AJ29" s="9"/>
      <c r="AK29" s="9"/>
      <c r="AL29" s="13"/>
      <c r="AM29" s="9"/>
      <c r="AN29" s="9"/>
    </row>
    <row r="30" spans="1:40" ht="20.100000000000001" customHeight="1" x14ac:dyDescent="0.2">
      <c r="B30" s="17"/>
      <c r="C30" s="17"/>
      <c r="D30" s="17"/>
      <c r="E30" s="17"/>
      <c r="F30" s="17"/>
      <c r="G30" s="17"/>
      <c r="H30" s="17"/>
      <c r="AE30" s="1442" t="s">
        <v>11</v>
      </c>
      <c r="AF30" s="1038">
        <v>40.518859999999997</v>
      </c>
      <c r="AG30" s="996"/>
      <c r="AH30" s="1096">
        <v>1.0028486065191273</v>
      </c>
      <c r="AI30" s="10"/>
      <c r="AJ30" s="9"/>
      <c r="AK30" s="9"/>
      <c r="AL30" s="13"/>
      <c r="AM30" s="9"/>
      <c r="AN30" s="9"/>
    </row>
    <row r="31" spans="1:40" ht="20.25" customHeight="1" x14ac:dyDescent="0.2">
      <c r="B31" s="17"/>
      <c r="C31" s="17"/>
      <c r="D31" s="17"/>
      <c r="E31" s="17"/>
      <c r="F31" s="17"/>
      <c r="G31" s="17"/>
      <c r="H31" s="17"/>
      <c r="L31" s="4"/>
      <c r="M31" s="3"/>
      <c r="N31" s="3"/>
      <c r="O31" s="4"/>
      <c r="P31" s="4"/>
      <c r="Q31" s="3"/>
      <c r="R31" s="4"/>
      <c r="S31" s="4"/>
      <c r="T31" s="3"/>
      <c r="U31" s="3"/>
      <c r="V31" s="4"/>
      <c r="W31" s="4"/>
      <c r="X31" s="3"/>
      <c r="Y31" s="3"/>
      <c r="Z31" s="4"/>
      <c r="AA31" s="4"/>
      <c r="AB31" s="3"/>
      <c r="AC31" s="4"/>
      <c r="AD31" s="4"/>
      <c r="AE31" s="1442" t="s">
        <v>5</v>
      </c>
      <c r="AF31" s="1038">
        <v>38.433022000000001</v>
      </c>
      <c r="AG31" s="996"/>
      <c r="AH31" s="1096">
        <v>0.95122376485959792</v>
      </c>
      <c r="AI31" s="10"/>
      <c r="AJ31" s="9"/>
      <c r="AK31" s="9"/>
      <c r="AL31" s="13"/>
      <c r="AM31" s="9"/>
      <c r="AN31" s="9"/>
    </row>
    <row r="32" spans="1:40" ht="21.75" customHeight="1" x14ac:dyDescent="0.2">
      <c r="B32" s="18"/>
      <c r="C32" s="18"/>
      <c r="D32" s="18"/>
      <c r="E32" s="18"/>
      <c r="F32" s="18"/>
      <c r="G32" s="18"/>
      <c r="H32" s="18"/>
      <c r="I32" s="2579" t="s">
        <v>9</v>
      </c>
      <c r="J32" s="2579"/>
      <c r="K32" s="2579"/>
      <c r="L32" s="2579"/>
      <c r="M32" s="2579"/>
      <c r="N32" s="2579"/>
      <c r="O32" s="2579"/>
      <c r="P32" s="2579"/>
      <c r="Q32" s="3"/>
      <c r="R32" s="4"/>
      <c r="S32" s="4"/>
      <c r="T32" s="3"/>
      <c r="U32" s="3"/>
      <c r="V32" s="4"/>
      <c r="W32" s="4"/>
      <c r="X32" s="3"/>
      <c r="Y32" s="3"/>
      <c r="Z32" s="4"/>
      <c r="AA32" s="4"/>
      <c r="AB32" s="3"/>
      <c r="AC32" s="4"/>
      <c r="AD32" s="4"/>
      <c r="AE32" s="1442" t="s">
        <v>6</v>
      </c>
      <c r="AF32" s="1038">
        <v>32.841904999999997</v>
      </c>
      <c r="AG32" s="996"/>
      <c r="AH32" s="1096">
        <v>0.8128426778217247</v>
      </c>
      <c r="AI32" s="10"/>
      <c r="AJ32" s="9"/>
      <c r="AK32" s="9"/>
      <c r="AL32" s="13"/>
      <c r="AM32" s="9"/>
      <c r="AN32" s="9"/>
    </row>
    <row r="33" spans="2:40" ht="20.100000000000001" customHeight="1" x14ac:dyDescent="0.2">
      <c r="B33" s="17"/>
      <c r="C33" s="17"/>
      <c r="D33" s="17"/>
      <c r="E33" s="17"/>
      <c r="F33" s="17"/>
      <c r="G33" s="17"/>
      <c r="H33" s="17"/>
      <c r="I33" s="12" t="s">
        <v>720</v>
      </c>
      <c r="J33" s="3"/>
      <c r="K33" s="4"/>
      <c r="L33" s="16"/>
      <c r="M33" s="3"/>
      <c r="N33" s="3"/>
      <c r="O33" s="4"/>
      <c r="P33" s="4"/>
      <c r="Q33" s="3"/>
      <c r="R33" s="4"/>
      <c r="S33" s="4"/>
      <c r="T33" s="3"/>
      <c r="U33" s="3"/>
      <c r="V33" s="4"/>
      <c r="W33" s="4"/>
      <c r="X33" s="3"/>
      <c r="Y33" s="3"/>
      <c r="Z33" s="4"/>
      <c r="AA33" s="4"/>
      <c r="AB33" s="3"/>
      <c r="AC33" s="4"/>
      <c r="AD33" s="4"/>
      <c r="AE33" s="1443" t="s">
        <v>10</v>
      </c>
      <c r="AF33" s="1038">
        <v>31.543223999999999</v>
      </c>
      <c r="AG33" s="996"/>
      <c r="AH33" s="1096">
        <v>0.78070010443336013</v>
      </c>
      <c r="AI33" s="10"/>
      <c r="AJ33" s="9"/>
      <c r="AK33" s="9"/>
      <c r="AL33" s="13"/>
      <c r="AM33" s="9"/>
      <c r="AN33" s="9"/>
    </row>
    <row r="34" spans="2:40" ht="20.100000000000001" customHeight="1" x14ac:dyDescent="0.2">
      <c r="C34" s="17"/>
      <c r="D34" s="17"/>
      <c r="E34" s="17"/>
      <c r="F34" s="17"/>
      <c r="G34" s="17"/>
      <c r="H34" s="17"/>
      <c r="I34" s="15"/>
      <c r="J34" s="3"/>
      <c r="K34" s="4"/>
      <c r="L34" s="16"/>
      <c r="M34" s="3"/>
      <c r="N34" s="3"/>
      <c r="O34" s="4"/>
      <c r="P34" s="4"/>
      <c r="Q34" s="3"/>
      <c r="R34" s="4"/>
      <c r="S34" s="4"/>
      <c r="T34" s="3"/>
      <c r="U34" s="3"/>
      <c r="V34" s="4"/>
      <c r="W34" s="4"/>
      <c r="X34" s="3"/>
      <c r="Y34" s="3"/>
      <c r="Z34" s="4"/>
      <c r="AA34" s="4"/>
      <c r="AB34" s="3"/>
      <c r="AC34" s="4"/>
      <c r="AD34" s="4"/>
      <c r="AE34" s="1442" t="s">
        <v>1339</v>
      </c>
      <c r="AF34" s="1038">
        <v>25.695249</v>
      </c>
      <c r="AG34" s="996"/>
      <c r="AH34" s="1096">
        <v>0.63596173865237082</v>
      </c>
      <c r="AI34" s="10"/>
      <c r="AJ34" s="9"/>
      <c r="AK34" s="9"/>
      <c r="AL34" s="13"/>
      <c r="AM34" s="9"/>
      <c r="AN34" s="9"/>
    </row>
    <row r="35" spans="2:40" ht="20.100000000000001" customHeight="1" x14ac:dyDescent="0.2">
      <c r="C35" s="17"/>
      <c r="D35" s="17"/>
      <c r="E35" s="17"/>
      <c r="F35" s="17"/>
      <c r="G35" s="17"/>
      <c r="H35" s="17"/>
      <c r="I35" s="12" t="s">
        <v>960</v>
      </c>
      <c r="J35" s="3"/>
      <c r="K35" s="4"/>
      <c r="L35" s="16"/>
      <c r="M35" s="3"/>
      <c r="N35" s="3"/>
      <c r="O35" s="828"/>
      <c r="P35" s="4"/>
      <c r="Q35" s="3"/>
      <c r="R35" s="4"/>
      <c r="S35" s="4"/>
      <c r="T35" s="3"/>
      <c r="U35" s="3"/>
      <c r="V35" s="4"/>
      <c r="W35" s="4"/>
      <c r="X35" s="3"/>
      <c r="Y35" s="3"/>
      <c r="Z35" s="4"/>
      <c r="AA35" s="4"/>
      <c r="AB35" s="3"/>
      <c r="AC35" s="4"/>
      <c r="AD35" s="4"/>
      <c r="AE35" s="1442" t="s">
        <v>675</v>
      </c>
      <c r="AF35" s="1038">
        <v>25.032627999999999</v>
      </c>
      <c r="AG35" s="996"/>
      <c r="AH35" s="1096">
        <v>0.61956175734736108</v>
      </c>
      <c r="AI35" s="10"/>
      <c r="AJ35" s="9"/>
      <c r="AK35" s="9"/>
      <c r="AL35" s="13"/>
      <c r="AM35" s="9"/>
      <c r="AN35" s="9"/>
    </row>
    <row r="36" spans="2:40" ht="20.100000000000001" customHeight="1" x14ac:dyDescent="0.2">
      <c r="C36" s="17"/>
      <c r="D36" s="17"/>
      <c r="E36" s="17"/>
      <c r="F36" s="17"/>
      <c r="G36" s="17"/>
      <c r="H36" s="17"/>
      <c r="I36" s="15"/>
      <c r="J36" s="3"/>
      <c r="K36" s="3"/>
      <c r="L36" s="16"/>
      <c r="M36" s="3"/>
      <c r="N36" s="3"/>
      <c r="O36" s="4"/>
      <c r="P36" s="4"/>
      <c r="Q36" s="3"/>
      <c r="R36" s="4"/>
      <c r="S36" s="4"/>
      <c r="T36" s="3"/>
      <c r="U36" s="3"/>
      <c r="V36" s="4"/>
      <c r="W36" s="4"/>
      <c r="X36" s="3"/>
      <c r="Y36" s="3"/>
      <c r="Z36" s="4"/>
      <c r="AA36" s="4"/>
      <c r="AB36" s="3"/>
      <c r="AC36" s="4"/>
      <c r="AD36" s="4"/>
      <c r="AE36" s="1442" t="s">
        <v>819</v>
      </c>
      <c r="AF36" s="1038">
        <v>24.338968999999999</v>
      </c>
      <c r="AG36" s="996"/>
      <c r="AH36" s="1096">
        <v>0.60239358031697432</v>
      </c>
      <c r="AI36" s="10"/>
      <c r="AJ36" s="9"/>
      <c r="AK36" s="9"/>
      <c r="AL36" s="13"/>
      <c r="AM36" s="9"/>
      <c r="AN36" s="9"/>
    </row>
    <row r="37" spans="2:40" ht="20.100000000000001" customHeight="1" x14ac:dyDescent="0.25">
      <c r="B37" s="17"/>
      <c r="C37" s="17"/>
      <c r="D37" s="17"/>
      <c r="E37" s="17"/>
      <c r="F37" s="17"/>
      <c r="G37" s="17"/>
      <c r="H37" s="17"/>
      <c r="I37" s="12" t="s">
        <v>786</v>
      </c>
      <c r="J37" s="3"/>
      <c r="K37" s="4"/>
      <c r="L37" s="16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1442" t="s">
        <v>962</v>
      </c>
      <c r="AF37" s="1038">
        <v>24.132633999999999</v>
      </c>
      <c r="AG37" s="996"/>
      <c r="AH37" s="1096">
        <v>0.59728675432961631</v>
      </c>
      <c r="AI37" s="10"/>
      <c r="AJ37" s="9"/>
      <c r="AK37" s="1"/>
      <c r="AL37" s="13"/>
      <c r="AM37" s="9"/>
      <c r="AN37" s="9"/>
    </row>
    <row r="38" spans="2:40" ht="20.100000000000001" customHeight="1" x14ac:dyDescent="0.2">
      <c r="I38" s="15"/>
      <c r="M38" s="3"/>
      <c r="N38" s="3"/>
      <c r="O38" s="4"/>
      <c r="P38" s="4"/>
      <c r="Q38" s="3"/>
      <c r="R38" s="14"/>
      <c r="S38" s="4"/>
      <c r="T38" s="3"/>
      <c r="U38" s="3"/>
      <c r="V38" s="4"/>
      <c r="W38" s="4"/>
      <c r="X38" s="3"/>
      <c r="Y38" s="3"/>
      <c r="Z38" s="4"/>
      <c r="AA38" s="4"/>
      <c r="AB38" s="3"/>
      <c r="AC38" s="14"/>
      <c r="AD38" s="4"/>
      <c r="AE38" s="1442" t="s">
        <v>8</v>
      </c>
      <c r="AF38" s="1038">
        <v>23.739570000000001</v>
      </c>
      <c r="AG38" s="996"/>
      <c r="AH38" s="1096">
        <v>0.58755835415565205</v>
      </c>
      <c r="AI38" s="10"/>
      <c r="AJ38" s="9"/>
      <c r="AK38" s="9"/>
      <c r="AL38" s="13"/>
      <c r="AM38" s="9"/>
      <c r="AN38" s="9"/>
    </row>
    <row r="39" spans="2:40" ht="20.100000000000001" customHeight="1" x14ac:dyDescent="0.2">
      <c r="I39" s="12" t="s">
        <v>785</v>
      </c>
      <c r="J39" s="3"/>
      <c r="K39" s="4"/>
      <c r="L39" s="4"/>
      <c r="M39" s="3"/>
      <c r="N39" s="3"/>
      <c r="O39" s="4"/>
      <c r="P39" s="4"/>
      <c r="Q39" s="3"/>
      <c r="R39" s="4"/>
      <c r="S39" s="4"/>
      <c r="T39" s="3"/>
      <c r="U39" s="3"/>
      <c r="V39" s="4"/>
      <c r="W39" s="4"/>
      <c r="X39" s="3"/>
      <c r="Y39" s="3"/>
      <c r="Z39" s="4"/>
      <c r="AA39" s="4"/>
      <c r="AB39" s="3"/>
      <c r="AC39" s="4"/>
      <c r="AD39" s="4"/>
      <c r="AE39" s="1442" t="s">
        <v>7</v>
      </c>
      <c r="AF39" s="1038">
        <v>22.375319999999999</v>
      </c>
      <c r="AG39" s="996"/>
      <c r="AH39" s="1096">
        <v>0.55379293697847287</v>
      </c>
      <c r="AI39" s="10"/>
      <c r="AJ39" s="9"/>
      <c r="AL39" s="9"/>
      <c r="AM39" s="9"/>
      <c r="AN39" s="9"/>
    </row>
    <row r="40" spans="2:40" ht="20.100000000000001" customHeight="1" x14ac:dyDescent="0.2">
      <c r="I40" s="11"/>
      <c r="J40" s="3"/>
      <c r="K40" s="4"/>
      <c r="L40" s="4"/>
      <c r="M40" s="3"/>
      <c r="N40" s="3"/>
      <c r="O40" s="4"/>
      <c r="P40" s="4"/>
      <c r="Q40" s="3"/>
      <c r="R40" s="4"/>
      <c r="S40" s="4"/>
      <c r="T40" s="3"/>
      <c r="U40" s="3"/>
      <c r="V40" s="4"/>
      <c r="W40" s="4"/>
      <c r="X40" s="3"/>
      <c r="Y40" s="3"/>
      <c r="Z40" s="4"/>
      <c r="AA40" s="4"/>
      <c r="AB40" s="3"/>
      <c r="AC40" s="4"/>
      <c r="AD40" s="4"/>
      <c r="AE40" s="1442" t="s">
        <v>725</v>
      </c>
      <c r="AF40" s="1038">
        <v>20.472079999999998</v>
      </c>
      <c r="AG40" s="996"/>
      <c r="AH40" s="1096">
        <v>0.50668742656007848</v>
      </c>
      <c r="AI40" s="10"/>
      <c r="AN40" s="9"/>
    </row>
    <row r="41" spans="2:40" ht="20.100000000000001" customHeight="1" thickBot="1" x14ac:dyDescent="0.25">
      <c r="I41" s="3"/>
      <c r="J41" s="3"/>
      <c r="K41" s="4"/>
      <c r="L41" s="4"/>
      <c r="M41" s="3"/>
      <c r="N41" s="3"/>
      <c r="O41" s="4"/>
      <c r="P41" s="4"/>
      <c r="Q41" s="3"/>
      <c r="R41" s="4"/>
      <c r="S41" s="4"/>
      <c r="T41" s="3"/>
      <c r="U41" s="3"/>
      <c r="V41" s="4"/>
      <c r="W41" s="4"/>
      <c r="X41" s="3"/>
      <c r="Y41" s="3"/>
      <c r="Z41" s="4"/>
      <c r="AA41" s="4"/>
      <c r="AB41" s="3"/>
      <c r="AC41" s="4"/>
      <c r="AD41" s="4"/>
      <c r="AE41" s="1441" t="s">
        <v>3</v>
      </c>
      <c r="AF41" s="1454">
        <v>2206.8082399999998</v>
      </c>
      <c r="AG41" s="996"/>
      <c r="AH41" s="1097">
        <v>54.4188754653741</v>
      </c>
      <c r="AI41" s="8"/>
    </row>
    <row r="42" spans="2:40" ht="20.100000000000001" customHeight="1" x14ac:dyDescent="0.2">
      <c r="I42" s="3"/>
      <c r="J42" s="3"/>
      <c r="K42" s="4"/>
      <c r="L42" s="4"/>
      <c r="M42" s="3"/>
      <c r="N42" s="3"/>
      <c r="O42" s="4"/>
      <c r="P42" s="4"/>
      <c r="Q42" s="3"/>
      <c r="R42" s="4"/>
      <c r="S42" s="4"/>
      <c r="T42" s="3"/>
      <c r="U42" s="3"/>
      <c r="V42" s="4"/>
      <c r="W42" s="4"/>
      <c r="X42" s="3"/>
      <c r="Y42" s="3"/>
      <c r="Z42" s="4"/>
      <c r="AA42" s="4"/>
      <c r="AB42" s="3"/>
      <c r="AC42" s="4"/>
      <c r="AD42" s="4"/>
      <c r="AE42" s="1037" t="s">
        <v>857</v>
      </c>
      <c r="AF42" s="7">
        <v>4050</v>
      </c>
      <c r="AG42" s="6"/>
      <c r="AH42" s="5" t="s">
        <v>2</v>
      </c>
      <c r="AI42" s="5"/>
    </row>
    <row r="43" spans="2:40" ht="20.100000000000001" customHeight="1" x14ac:dyDescent="0.25">
      <c r="I43" s="3"/>
      <c r="J43" s="3"/>
      <c r="K43" s="4"/>
      <c r="L43" s="4"/>
      <c r="M43" s="3"/>
      <c r="N43" s="3"/>
      <c r="O43" s="4"/>
      <c r="P43" s="4"/>
      <c r="Q43" s="3"/>
      <c r="R43" s="4"/>
      <c r="S43" s="4"/>
      <c r="T43" s="3"/>
      <c r="U43" s="3"/>
      <c r="V43" s="4"/>
      <c r="W43" s="4"/>
      <c r="X43" s="3"/>
      <c r="Y43" s="3"/>
      <c r="Z43" s="4"/>
      <c r="AA43" s="4"/>
      <c r="AB43" s="3"/>
      <c r="AC43" s="4"/>
      <c r="AD43" s="4"/>
      <c r="AE43" s="1" t="s">
        <v>1</v>
      </c>
    </row>
    <row r="44" spans="2:40" ht="20.100000000000001" customHeight="1" x14ac:dyDescent="0.2"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</row>
    <row r="45" spans="2:40" ht="20.100000000000001" customHeight="1" x14ac:dyDescent="0.2"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spans="2:40" ht="20.100000000000001" customHeight="1" x14ac:dyDescent="0.2"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</row>
    <row r="47" spans="2:40" ht="20.100000000000001" customHeight="1" x14ac:dyDescent="0.2"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2:40" ht="20.100000000000001" customHeight="1" x14ac:dyDescent="0.2"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1" ht="20.100000000000001" customHeight="1" x14ac:dyDescent="0.2"/>
    <row r="50" spans="1:1" ht="20.100000000000001" customHeight="1" x14ac:dyDescent="0.2"/>
    <row r="51" spans="1:1" ht="20.100000000000001" customHeight="1" x14ac:dyDescent="0.2"/>
    <row r="52" spans="1:1" ht="20.100000000000001" customHeight="1" x14ac:dyDescent="0.2"/>
    <row r="53" spans="1:1" ht="20.100000000000001" customHeight="1" x14ac:dyDescent="0.2"/>
    <row r="54" spans="1:1" ht="20.100000000000001" customHeight="1" x14ac:dyDescent="0.2"/>
    <row r="55" spans="1:1" ht="20.100000000000001" customHeight="1" x14ac:dyDescent="0.2"/>
    <row r="56" spans="1:1" ht="20.100000000000001" customHeight="1" x14ac:dyDescent="0.25">
      <c r="A56" s="1"/>
    </row>
    <row r="57" spans="1:1" ht="20.100000000000001" customHeight="1" x14ac:dyDescent="0.2"/>
    <row r="58" spans="1:1" ht="20.100000000000001" customHeight="1" x14ac:dyDescent="0.2"/>
    <row r="59" spans="1:1" ht="20.100000000000001" customHeight="1" x14ac:dyDescent="0.2"/>
    <row r="60" spans="1:1" ht="20.100000000000001" customHeight="1" x14ac:dyDescent="0.2"/>
    <row r="61" spans="1:1" ht="20.100000000000001" customHeight="1" x14ac:dyDescent="0.2"/>
    <row r="62" spans="1:1" ht="20.100000000000001" customHeight="1" x14ac:dyDescent="0.2"/>
    <row r="63" spans="1:1" ht="20.100000000000001" customHeight="1" x14ac:dyDescent="0.2"/>
    <row r="64" spans="1:1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mergeCells count="33">
    <mergeCell ref="AC10:AD15"/>
    <mergeCell ref="Z10:AA15"/>
    <mergeCell ref="AC3:AD9"/>
    <mergeCell ref="I32:P32"/>
    <mergeCell ref="AC24:AD29"/>
    <mergeCell ref="R10:S15"/>
    <mergeCell ref="T24:U29"/>
    <mergeCell ref="X24:Y29"/>
    <mergeCell ref="V10:W15"/>
    <mergeCell ref="I17:J22"/>
    <mergeCell ref="K17:L22"/>
    <mergeCell ref="M17:N22"/>
    <mergeCell ref="O17:P22"/>
    <mergeCell ref="Q24:R29"/>
    <mergeCell ref="K24:L29"/>
    <mergeCell ref="O24:P29"/>
    <mergeCell ref="R17:S22"/>
    <mergeCell ref="V17:W23"/>
    <mergeCell ref="I10:J15"/>
    <mergeCell ref="K10:L15"/>
    <mergeCell ref="M10:N15"/>
    <mergeCell ref="O10:P15"/>
    <mergeCell ref="I1:P1"/>
    <mergeCell ref="T1:AD1"/>
    <mergeCell ref="I3:J8"/>
    <mergeCell ref="M3:N8"/>
    <mergeCell ref="R3:S8"/>
    <mergeCell ref="T3:U8"/>
    <mergeCell ref="V3:W8"/>
    <mergeCell ref="X3:Y8"/>
    <mergeCell ref="Z3:AA8"/>
    <mergeCell ref="K3:L8"/>
    <mergeCell ref="O3:P8"/>
  </mergeCells>
  <printOptions horizontalCentered="1"/>
  <pageMargins left="0.7" right="0.7" top="0.75" bottom="0.75" header="0.3" footer="0.3"/>
  <pageSetup paperSize="9" scale="80" orientation="portrait" r:id="rId1"/>
  <headerFooter>
    <oddHeader>&amp;RNordea in brief</oddHeader>
  </headerFooter>
  <colBreaks count="3" manualBreakCount="3">
    <brk id="8" max="45" man="1"/>
    <brk id="19" max="45" man="1"/>
    <brk id="30" max="45" man="1"/>
  </colBreaks>
  <ignoredErrors>
    <ignoredError sqref="AH42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4205D-8692-4CD5-99C4-F51B9F0ED8C2}">
  <sheetPr codeName="Sheet39"/>
  <dimension ref="A1:K103"/>
  <sheetViews>
    <sheetView view="pageBreakPreview" topLeftCell="A34" zoomScale="60" zoomScaleNormal="100" workbookViewId="0">
      <selection activeCell="B2" sqref="B2"/>
    </sheetView>
  </sheetViews>
  <sheetFormatPr defaultColWidth="9.140625" defaultRowHeight="12.75" x14ac:dyDescent="0.2"/>
  <cols>
    <col min="1" max="1" width="8.5703125" style="880" customWidth="1"/>
    <col min="2" max="2" width="31.140625" style="880" customWidth="1"/>
    <col min="3" max="3" width="7.85546875" style="880" customWidth="1"/>
    <col min="4" max="5" width="7.7109375" style="880" customWidth="1"/>
    <col min="6" max="9" width="7.85546875" style="880" customWidth="1"/>
    <col min="10" max="16384" width="9.140625" style="880"/>
  </cols>
  <sheetData>
    <row r="1" spans="1:11" ht="18" customHeight="1" x14ac:dyDescent="0.2">
      <c r="A1" s="2252" t="s">
        <v>1530</v>
      </c>
      <c r="B1" s="2252"/>
      <c r="C1" s="2180" t="s">
        <v>85</v>
      </c>
      <c r="D1" s="2180" t="s">
        <v>85</v>
      </c>
      <c r="E1" s="2180" t="s">
        <v>85</v>
      </c>
      <c r="F1" s="2180" t="s">
        <v>85</v>
      </c>
      <c r="G1" s="2180" t="s">
        <v>85</v>
      </c>
      <c r="H1" s="2180" t="s">
        <v>85</v>
      </c>
    </row>
    <row r="2" spans="1:11" ht="8.25" customHeight="1" x14ac:dyDescent="0.2">
      <c r="A2" s="2255"/>
      <c r="B2" s="2256"/>
      <c r="C2" s="2257"/>
      <c r="D2" s="2257"/>
      <c r="E2" s="2257"/>
      <c r="F2" s="2257"/>
      <c r="G2" s="2702" t="s">
        <v>341</v>
      </c>
      <c r="H2" s="2702" t="s">
        <v>85</v>
      </c>
      <c r="I2" s="2702" t="s">
        <v>85</v>
      </c>
      <c r="J2" s="2258"/>
      <c r="K2" s="2258"/>
    </row>
    <row r="3" spans="1:11" ht="8.25" customHeight="1" x14ac:dyDescent="0.2">
      <c r="A3" s="2259"/>
      <c r="B3" s="2259"/>
      <c r="C3" s="2260"/>
      <c r="D3" s="2260"/>
      <c r="E3" s="2260"/>
      <c r="F3" s="2260"/>
      <c r="G3" s="2319" t="s">
        <v>1531</v>
      </c>
      <c r="H3" s="2319" t="s">
        <v>1532</v>
      </c>
      <c r="I3" s="2319" t="s">
        <v>1531</v>
      </c>
      <c r="J3" s="2258"/>
      <c r="K3" s="2258"/>
    </row>
    <row r="4" spans="1:11" ht="8.25" customHeight="1" x14ac:dyDescent="0.2">
      <c r="A4" s="2261"/>
      <c r="B4" s="2261"/>
      <c r="C4" s="2262"/>
      <c r="D4" s="2262"/>
      <c r="E4" s="2262"/>
      <c r="F4" s="2262"/>
      <c r="G4" s="2309">
        <v>2019</v>
      </c>
      <c r="H4" s="2309">
        <v>2018</v>
      </c>
      <c r="I4" s="2309">
        <v>2018</v>
      </c>
      <c r="J4" s="2258"/>
      <c r="K4" s="2258"/>
    </row>
    <row r="5" spans="1:11" ht="8.25" customHeight="1" x14ac:dyDescent="0.2">
      <c r="A5" s="2263" t="s">
        <v>994</v>
      </c>
      <c r="B5" s="2264"/>
      <c r="C5" s="2265"/>
      <c r="D5" s="2265"/>
      <c r="E5" s="2265"/>
      <c r="F5" s="2265"/>
      <c r="G5" s="2266"/>
      <c r="H5" s="2266"/>
      <c r="I5" s="2266"/>
      <c r="J5" s="2258"/>
      <c r="K5" s="2258"/>
    </row>
    <row r="6" spans="1:11" ht="8.25" customHeight="1" x14ac:dyDescent="0.2">
      <c r="A6" s="2694" t="s">
        <v>1536</v>
      </c>
      <c r="B6" s="2694" t="s">
        <v>85</v>
      </c>
      <c r="C6" s="2694" t="s">
        <v>85</v>
      </c>
      <c r="D6" s="2694" t="s">
        <v>85</v>
      </c>
      <c r="E6" s="2694" t="s">
        <v>85</v>
      </c>
      <c r="F6" s="2267"/>
      <c r="G6" s="2268">
        <v>100200</v>
      </c>
      <c r="H6" s="2267">
        <v>77521</v>
      </c>
      <c r="I6" s="2268">
        <v>89373</v>
      </c>
      <c r="J6" s="2258"/>
      <c r="K6" s="2258"/>
    </row>
    <row r="7" spans="1:11" ht="8.25" customHeight="1" x14ac:dyDescent="0.2">
      <c r="A7" s="2685" t="s">
        <v>1537</v>
      </c>
      <c r="B7" s="2685" t="s">
        <v>85</v>
      </c>
      <c r="C7" s="2685" t="s">
        <v>85</v>
      </c>
      <c r="D7" s="2269"/>
      <c r="E7" s="2269"/>
      <c r="F7" s="2270"/>
      <c r="G7" s="2271">
        <v>253808</v>
      </c>
      <c r="H7" s="2272">
        <v>247204</v>
      </c>
      <c r="I7" s="2271">
        <v>247307</v>
      </c>
      <c r="J7" s="2258"/>
      <c r="K7" s="2258"/>
    </row>
    <row r="8" spans="1:11" ht="8.25" customHeight="1" x14ac:dyDescent="0.2">
      <c r="A8" s="2685" t="s">
        <v>1538</v>
      </c>
      <c r="B8" s="2685" t="s">
        <v>85</v>
      </c>
      <c r="C8" s="2685" t="s">
        <v>85</v>
      </c>
      <c r="D8" s="2685" t="s">
        <v>85</v>
      </c>
      <c r="E8" s="2685" t="s">
        <v>85</v>
      </c>
      <c r="F8" s="2272"/>
      <c r="G8" s="2271">
        <v>4678</v>
      </c>
      <c r="H8" s="2272">
        <v>4581</v>
      </c>
      <c r="I8" s="2271">
        <v>4748</v>
      </c>
      <c r="J8" s="2258"/>
      <c r="K8" s="2258"/>
    </row>
    <row r="9" spans="1:11" ht="8.25" customHeight="1" x14ac:dyDescent="0.2">
      <c r="A9" s="2703" t="s">
        <v>1539</v>
      </c>
      <c r="B9" s="2704" t="s">
        <v>85</v>
      </c>
      <c r="C9" s="2704" t="s">
        <v>85</v>
      </c>
      <c r="D9" s="2704" t="s">
        <v>85</v>
      </c>
      <c r="E9" s="2704" t="s">
        <v>85</v>
      </c>
      <c r="F9" s="2272"/>
      <c r="G9" s="2271">
        <v>2174</v>
      </c>
      <c r="H9" s="2272">
        <v>2097</v>
      </c>
      <c r="I9" s="2271">
        <v>2310</v>
      </c>
      <c r="J9" s="2258"/>
      <c r="K9" s="2258"/>
    </row>
    <row r="10" spans="1:11" ht="8.25" customHeight="1" x14ac:dyDescent="0.2">
      <c r="A10" s="2703" t="s">
        <v>1540</v>
      </c>
      <c r="B10" s="2704" t="s">
        <v>85</v>
      </c>
      <c r="C10" s="2704" t="s">
        <v>85</v>
      </c>
      <c r="D10" s="2704" t="s">
        <v>85</v>
      </c>
      <c r="E10" s="2704" t="s">
        <v>85</v>
      </c>
      <c r="F10" s="2272"/>
      <c r="G10" s="2271">
        <v>2503</v>
      </c>
      <c r="H10" s="2272">
        <v>2484</v>
      </c>
      <c r="I10" s="2271">
        <v>2438</v>
      </c>
      <c r="J10" s="2258"/>
      <c r="K10" s="2258"/>
    </row>
    <row r="11" spans="1:11" ht="8.25" customHeight="1" x14ac:dyDescent="0.2">
      <c r="A11" s="2698" t="s">
        <v>1541</v>
      </c>
      <c r="B11" s="2698" t="s">
        <v>85</v>
      </c>
      <c r="C11" s="2698" t="s">
        <v>85</v>
      </c>
      <c r="D11" s="2698" t="s">
        <v>85</v>
      </c>
      <c r="E11" s="2698" t="s">
        <v>85</v>
      </c>
      <c r="F11" s="2273"/>
      <c r="G11" s="2274">
        <v>358686</v>
      </c>
      <c r="H11" s="2274">
        <v>329306</v>
      </c>
      <c r="I11" s="2274">
        <v>341428</v>
      </c>
      <c r="J11" s="2258"/>
      <c r="K11" s="2258"/>
    </row>
    <row r="12" spans="1:11" ht="8.25" customHeight="1" x14ac:dyDescent="0.2">
      <c r="A12" s="2699" t="s">
        <v>1542</v>
      </c>
      <c r="B12" s="2700" t="s">
        <v>85</v>
      </c>
      <c r="C12" s="2700" t="s">
        <v>85</v>
      </c>
      <c r="D12" s="2700" t="s">
        <v>85</v>
      </c>
      <c r="E12" s="2700" t="s">
        <v>85</v>
      </c>
      <c r="F12" s="2259"/>
      <c r="G12" s="2275">
        <v>28235</v>
      </c>
      <c r="H12" s="2276">
        <v>18977</v>
      </c>
      <c r="I12" s="2275">
        <v>22827</v>
      </c>
      <c r="J12" s="2258"/>
      <c r="K12" s="2258"/>
    </row>
    <row r="13" spans="1:11" ht="4.5" customHeight="1" x14ac:dyDescent="0.2">
      <c r="A13" s="2277"/>
      <c r="B13" s="2277"/>
      <c r="C13" s="2277"/>
      <c r="D13" s="2277"/>
      <c r="E13" s="2277"/>
      <c r="F13" s="2278"/>
      <c r="G13" s="2279"/>
      <c r="H13" s="2278"/>
      <c r="I13" s="2279"/>
      <c r="J13" s="2258"/>
      <c r="K13" s="2258"/>
    </row>
    <row r="14" spans="1:11" ht="8.25" customHeight="1" x14ac:dyDescent="0.2">
      <c r="A14" s="2685" t="s">
        <v>1543</v>
      </c>
      <c r="B14" s="2685" t="s">
        <v>85</v>
      </c>
      <c r="C14" s="2685" t="s">
        <v>85</v>
      </c>
      <c r="D14" s="2685" t="s">
        <v>85</v>
      </c>
      <c r="E14" s="2685" t="s">
        <v>85</v>
      </c>
      <c r="F14" s="2259"/>
      <c r="G14" s="2271">
        <v>-1702</v>
      </c>
      <c r="H14" s="2272">
        <v>-1599</v>
      </c>
      <c r="I14" s="2271">
        <v>-1631</v>
      </c>
      <c r="J14" s="2258"/>
      <c r="K14" s="2258"/>
    </row>
    <row r="15" spans="1:11" ht="8.25" customHeight="1" x14ac:dyDescent="0.2">
      <c r="A15" s="2704" t="s">
        <v>1544</v>
      </c>
      <c r="B15" s="2704" t="s">
        <v>85</v>
      </c>
      <c r="C15" s="2704" t="s">
        <v>85</v>
      </c>
      <c r="D15" s="2704" t="s">
        <v>85</v>
      </c>
      <c r="E15" s="2704" t="s">
        <v>85</v>
      </c>
      <c r="F15" s="2259"/>
      <c r="G15" s="2271">
        <v>-798</v>
      </c>
      <c r="H15" s="2272">
        <v>-720</v>
      </c>
      <c r="I15" s="2271">
        <v>-781</v>
      </c>
      <c r="J15" s="2258"/>
      <c r="K15" s="2258"/>
    </row>
    <row r="16" spans="1:11" ht="8.25" customHeight="1" x14ac:dyDescent="0.2">
      <c r="A16" s="2704" t="s">
        <v>1545</v>
      </c>
      <c r="B16" s="2704" t="s">
        <v>85</v>
      </c>
      <c r="C16" s="2704" t="s">
        <v>85</v>
      </c>
      <c r="D16" s="2704" t="s">
        <v>85</v>
      </c>
      <c r="E16" s="2704" t="s">
        <v>85</v>
      </c>
      <c r="F16" s="2259"/>
      <c r="G16" s="2271">
        <v>-904</v>
      </c>
      <c r="H16" s="2272">
        <v>-879</v>
      </c>
      <c r="I16" s="2271">
        <v>-850</v>
      </c>
      <c r="J16" s="2258"/>
      <c r="K16" s="2258"/>
    </row>
    <row r="17" spans="1:11" ht="8.25" customHeight="1" x14ac:dyDescent="0.2">
      <c r="A17" s="2685" t="s">
        <v>1546</v>
      </c>
      <c r="B17" s="2685" t="s">
        <v>85</v>
      </c>
      <c r="C17" s="2685" t="s">
        <v>85</v>
      </c>
      <c r="D17" s="2685" t="s">
        <v>85</v>
      </c>
      <c r="E17" s="2685" t="s">
        <v>85</v>
      </c>
      <c r="F17" s="2256"/>
      <c r="G17" s="2271">
        <v>-496</v>
      </c>
      <c r="H17" s="2272">
        <v>-441</v>
      </c>
      <c r="I17" s="2271">
        <v>-478</v>
      </c>
      <c r="J17" s="2258"/>
      <c r="K17" s="2258"/>
    </row>
    <row r="18" spans="1:11" ht="8.25" customHeight="1" x14ac:dyDescent="0.2">
      <c r="A18" s="2698" t="s">
        <v>1547</v>
      </c>
      <c r="B18" s="2698" t="s">
        <v>85</v>
      </c>
      <c r="C18" s="2698" t="s">
        <v>85</v>
      </c>
      <c r="D18" s="2698" t="s">
        <v>85</v>
      </c>
      <c r="E18" s="2698" t="s">
        <v>85</v>
      </c>
      <c r="F18" s="2273"/>
      <c r="G18" s="2273">
        <v>-2198</v>
      </c>
      <c r="H18" s="2273">
        <v>-2040</v>
      </c>
      <c r="I18" s="2273">
        <v>-2109</v>
      </c>
      <c r="J18" s="2258"/>
      <c r="K18" s="2258"/>
    </row>
    <row r="19" spans="1:11" ht="8.25" customHeight="1" x14ac:dyDescent="0.2">
      <c r="A19" s="2699" t="s">
        <v>1542</v>
      </c>
      <c r="B19" s="2700" t="s">
        <v>85</v>
      </c>
      <c r="C19" s="2700" t="s">
        <v>85</v>
      </c>
      <c r="D19" s="2700" t="s">
        <v>85</v>
      </c>
      <c r="E19" s="2700" t="s">
        <v>85</v>
      </c>
      <c r="F19" s="2259"/>
      <c r="G19" s="2275">
        <v>-15</v>
      </c>
      <c r="H19" s="2276">
        <v>-15</v>
      </c>
      <c r="I19" s="2275">
        <v>-2</v>
      </c>
      <c r="J19" s="2258"/>
      <c r="K19" s="2258"/>
    </row>
    <row r="20" spans="1:11" ht="4.5" customHeight="1" x14ac:dyDescent="0.2">
      <c r="A20" s="2280"/>
      <c r="B20" s="2280"/>
      <c r="C20" s="2280"/>
      <c r="D20" s="2280"/>
      <c r="E20" s="2280"/>
      <c r="F20" s="2278"/>
      <c r="G20" s="2279"/>
      <c r="H20" s="2278"/>
      <c r="I20" s="2279"/>
      <c r="J20" s="2258"/>
      <c r="K20" s="2258"/>
    </row>
    <row r="21" spans="1:11" ht="8.25" customHeight="1" x14ac:dyDescent="0.2">
      <c r="A21" s="2686" t="s">
        <v>1548</v>
      </c>
      <c r="B21" s="2686" t="s">
        <v>85</v>
      </c>
      <c r="C21" s="2686" t="s">
        <v>85</v>
      </c>
      <c r="D21" s="2686" t="s">
        <v>85</v>
      </c>
      <c r="E21" s="2686" t="s">
        <v>85</v>
      </c>
      <c r="F21" s="2281"/>
      <c r="G21" s="2282">
        <v>356488</v>
      </c>
      <c r="H21" s="2282">
        <v>327266</v>
      </c>
      <c r="I21" s="2282">
        <v>339319</v>
      </c>
      <c r="J21" s="2258"/>
      <c r="K21" s="2258"/>
    </row>
    <row r="22" spans="1:11" ht="12" customHeight="1" x14ac:dyDescent="0.2">
      <c r="A22" s="2701" t="s">
        <v>1549</v>
      </c>
      <c r="B22" s="2701" t="s">
        <v>85</v>
      </c>
      <c r="C22" s="2701" t="s">
        <v>85</v>
      </c>
      <c r="D22" s="2701" t="s">
        <v>85</v>
      </c>
      <c r="E22" s="2701" t="s">
        <v>85</v>
      </c>
      <c r="F22" s="2701" t="s">
        <v>85</v>
      </c>
      <c r="G22" s="2701" t="s">
        <v>85</v>
      </c>
      <c r="H22" s="2701" t="s">
        <v>85</v>
      </c>
      <c r="I22" s="2701" t="s">
        <v>85</v>
      </c>
      <c r="J22" s="2258"/>
      <c r="K22" s="2258"/>
    </row>
    <row r="23" spans="1:11" ht="10.5" customHeight="1" x14ac:dyDescent="0.2">
      <c r="A23" s="2696" t="s">
        <v>1550</v>
      </c>
      <c r="B23" s="2696" t="s">
        <v>85</v>
      </c>
      <c r="C23" s="2696" t="s">
        <v>85</v>
      </c>
      <c r="D23" s="2696" t="s">
        <v>85</v>
      </c>
      <c r="E23" s="2696" t="s">
        <v>85</v>
      </c>
      <c r="F23" s="2696" t="s">
        <v>85</v>
      </c>
      <c r="G23" s="2696" t="s">
        <v>85</v>
      </c>
      <c r="H23" s="2696" t="s">
        <v>85</v>
      </c>
      <c r="I23" s="2696" t="s">
        <v>85</v>
      </c>
      <c r="J23" s="2258"/>
      <c r="K23" s="2258"/>
    </row>
    <row r="24" spans="1:11" ht="9" customHeight="1" x14ac:dyDescent="0.2">
      <c r="A24" s="2696" t="s">
        <v>1551</v>
      </c>
      <c r="B24" s="2696" t="s">
        <v>85</v>
      </c>
      <c r="C24" s="2696" t="s">
        <v>85</v>
      </c>
      <c r="D24" s="2696" t="s">
        <v>85</v>
      </c>
      <c r="E24" s="2696" t="s">
        <v>85</v>
      </c>
      <c r="F24" s="2696" t="s">
        <v>85</v>
      </c>
      <c r="G24" s="2696" t="s">
        <v>85</v>
      </c>
      <c r="H24" s="2696" t="s">
        <v>85</v>
      </c>
      <c r="I24" s="2696" t="s">
        <v>85</v>
      </c>
      <c r="J24" s="2258"/>
      <c r="K24" s="2258"/>
    </row>
    <row r="25" spans="1:11" ht="4.5" customHeight="1" x14ac:dyDescent="0.2">
      <c r="A25" s="2283"/>
      <c r="B25" s="2283"/>
      <c r="C25" s="133"/>
      <c r="D25" s="133"/>
      <c r="E25" s="133"/>
      <c r="F25" s="133"/>
      <c r="G25" s="2284"/>
      <c r="H25" s="2285"/>
      <c r="I25" s="2285"/>
      <c r="J25" s="2258"/>
      <c r="K25" s="2258"/>
    </row>
    <row r="26" spans="1:11" ht="10.5" customHeight="1" x14ac:dyDescent="0.2">
      <c r="A26" s="2693" t="s">
        <v>997</v>
      </c>
      <c r="B26" s="2693" t="s">
        <v>85</v>
      </c>
      <c r="C26" s="2693" t="s">
        <v>85</v>
      </c>
      <c r="D26" s="2693" t="s">
        <v>85</v>
      </c>
      <c r="E26" s="2693" t="s">
        <v>85</v>
      </c>
      <c r="F26" s="2693" t="s">
        <v>85</v>
      </c>
      <c r="G26" s="2693" t="s">
        <v>85</v>
      </c>
      <c r="H26" s="2693" t="s">
        <v>85</v>
      </c>
      <c r="I26" s="2693" t="s">
        <v>85</v>
      </c>
      <c r="J26" s="2258"/>
      <c r="K26" s="2258"/>
    </row>
    <row r="27" spans="1:11" ht="9" customHeight="1" x14ac:dyDescent="0.2">
      <c r="A27" s="2256"/>
      <c r="B27" s="2256"/>
      <c r="C27" s="2256"/>
      <c r="D27" s="2256"/>
      <c r="E27" s="2256"/>
      <c r="F27" s="2286"/>
      <c r="G27" s="2697" t="s">
        <v>1552</v>
      </c>
      <c r="H27" s="2697" t="s">
        <v>85</v>
      </c>
      <c r="I27" s="2697" t="s">
        <v>85</v>
      </c>
      <c r="J27" s="2258"/>
      <c r="K27" s="2258"/>
    </row>
    <row r="28" spans="1:11" ht="9" customHeight="1" x14ac:dyDescent="0.2">
      <c r="A28" s="2261"/>
      <c r="B28" s="2261"/>
      <c r="C28" s="2261"/>
      <c r="D28" s="2261"/>
      <c r="E28" s="2261"/>
      <c r="F28" s="2287"/>
      <c r="G28" s="2318" t="s">
        <v>1533</v>
      </c>
      <c r="H28" s="2318" t="s">
        <v>1534</v>
      </c>
      <c r="I28" s="2318" t="s">
        <v>1535</v>
      </c>
      <c r="J28" s="2258"/>
      <c r="K28" s="2258"/>
    </row>
    <row r="29" spans="1:11" ht="8.25" customHeight="1" x14ac:dyDescent="0.2">
      <c r="A29" s="2263" t="s">
        <v>994</v>
      </c>
      <c r="B29" s="2263"/>
      <c r="C29" s="2263"/>
      <c r="D29" s="2263"/>
      <c r="E29" s="2263"/>
      <c r="F29" s="2263"/>
      <c r="G29" s="2288"/>
      <c r="H29" s="2288"/>
      <c r="I29" s="2288"/>
      <c r="J29" s="2258"/>
      <c r="K29" s="2258"/>
    </row>
    <row r="30" spans="1:11" ht="8.25" customHeight="1" x14ac:dyDescent="0.2">
      <c r="A30" s="2694" t="s">
        <v>1553</v>
      </c>
      <c r="B30" s="2694" t="s">
        <v>85</v>
      </c>
      <c r="C30" s="2694" t="s">
        <v>85</v>
      </c>
      <c r="D30" s="2694" t="s">
        <v>85</v>
      </c>
      <c r="E30" s="2694" t="s">
        <v>85</v>
      </c>
      <c r="F30" s="2268"/>
      <c r="G30" s="2268">
        <v>242819</v>
      </c>
      <c r="H30" s="2268">
        <v>10989</v>
      </c>
      <c r="I30" s="2268">
        <v>4678</v>
      </c>
      <c r="J30" s="2258"/>
      <c r="K30" s="2258"/>
    </row>
    <row r="31" spans="1:11" ht="8.25" customHeight="1" x14ac:dyDescent="0.2">
      <c r="A31" s="2685" t="s">
        <v>1554</v>
      </c>
      <c r="B31" s="2685" t="s">
        <v>85</v>
      </c>
      <c r="C31" s="2269"/>
      <c r="D31" s="2269"/>
      <c r="E31" s="2269"/>
      <c r="F31" s="2271"/>
      <c r="G31" s="2271">
        <v>29579</v>
      </c>
      <c r="H31" s="2271" t="s">
        <v>1555</v>
      </c>
      <c r="I31" s="2271" t="s">
        <v>1555</v>
      </c>
      <c r="J31" s="2258"/>
      <c r="K31" s="2258"/>
    </row>
    <row r="32" spans="1:11" ht="8.25" customHeight="1" x14ac:dyDescent="0.2">
      <c r="A32" s="2686" t="s">
        <v>325</v>
      </c>
      <c r="B32" s="2686" t="s">
        <v>85</v>
      </c>
      <c r="C32" s="2686" t="s">
        <v>85</v>
      </c>
      <c r="D32" s="2686" t="s">
        <v>85</v>
      </c>
      <c r="E32" s="2686" t="s">
        <v>85</v>
      </c>
      <c r="F32" s="2282"/>
      <c r="G32" s="2282">
        <v>272398</v>
      </c>
      <c r="H32" s="2282">
        <v>10989</v>
      </c>
      <c r="I32" s="2282">
        <v>4678</v>
      </c>
      <c r="J32" s="2258"/>
      <c r="K32" s="2258"/>
    </row>
    <row r="33" spans="1:11" ht="3" customHeight="1" x14ac:dyDescent="0.2">
      <c r="A33" s="2289"/>
      <c r="B33" s="2289"/>
      <c r="C33" s="2289"/>
      <c r="D33" s="2289"/>
      <c r="E33" s="2289"/>
      <c r="F33" s="2290"/>
      <c r="G33" s="2705" t="s">
        <v>0</v>
      </c>
      <c r="H33" s="2705" t="s">
        <v>85</v>
      </c>
      <c r="I33" s="2705" t="s">
        <v>85</v>
      </c>
      <c r="J33" s="2258"/>
      <c r="K33" s="2258"/>
    </row>
    <row r="34" spans="1:11" ht="9" customHeight="1" x14ac:dyDescent="0.2">
      <c r="A34" s="2256"/>
      <c r="B34" s="2256"/>
      <c r="C34" s="2256"/>
      <c r="D34" s="2256"/>
      <c r="E34" s="2256"/>
      <c r="F34" s="2286"/>
      <c r="G34" s="2697" t="s">
        <v>1556</v>
      </c>
      <c r="H34" s="2697" t="s">
        <v>85</v>
      </c>
      <c r="I34" s="2697" t="s">
        <v>85</v>
      </c>
      <c r="J34" s="2258"/>
      <c r="K34" s="2258"/>
    </row>
    <row r="35" spans="1:11" ht="9" customHeight="1" x14ac:dyDescent="0.2">
      <c r="A35" s="2261"/>
      <c r="B35" s="2261"/>
      <c r="C35" s="2261"/>
      <c r="D35" s="2261"/>
      <c r="E35" s="2261"/>
      <c r="F35" s="2287"/>
      <c r="G35" s="2318" t="s">
        <v>1533</v>
      </c>
      <c r="H35" s="2318" t="s">
        <v>1534</v>
      </c>
      <c r="I35" s="2318" t="s">
        <v>1535</v>
      </c>
      <c r="J35" s="2258"/>
      <c r="K35" s="2258"/>
    </row>
    <row r="36" spans="1:11" ht="8.25" customHeight="1" x14ac:dyDescent="0.2">
      <c r="A36" s="2263" t="s">
        <v>994</v>
      </c>
      <c r="B36" s="2263"/>
      <c r="C36" s="2263"/>
      <c r="D36" s="2263"/>
      <c r="E36" s="2263"/>
      <c r="F36" s="2263"/>
      <c r="G36" s="2288"/>
      <c r="H36" s="2288"/>
      <c r="I36" s="2288"/>
      <c r="J36" s="2258"/>
      <c r="K36" s="2258"/>
    </row>
    <row r="37" spans="1:11" ht="10.5" customHeight="1" x14ac:dyDescent="0.2">
      <c r="A37" s="2694" t="s">
        <v>1553</v>
      </c>
      <c r="B37" s="2694" t="s">
        <v>85</v>
      </c>
      <c r="C37" s="2694" t="s">
        <v>85</v>
      </c>
      <c r="D37" s="2694" t="s">
        <v>85</v>
      </c>
      <c r="E37" s="2694" t="s">
        <v>85</v>
      </c>
      <c r="F37" s="2268"/>
      <c r="G37" s="2268">
        <v>232936</v>
      </c>
      <c r="H37" s="2268">
        <v>14342</v>
      </c>
      <c r="I37" s="2268">
        <v>4748</v>
      </c>
      <c r="J37" s="2258"/>
      <c r="K37" s="2258"/>
    </row>
    <row r="38" spans="1:11" ht="9" customHeight="1" x14ac:dyDescent="0.2">
      <c r="A38" s="2685" t="s">
        <v>1554</v>
      </c>
      <c r="B38" s="2685" t="s">
        <v>85</v>
      </c>
      <c r="C38" s="2269"/>
      <c r="D38" s="2269"/>
      <c r="E38" s="2269"/>
      <c r="F38" s="2271"/>
      <c r="G38" s="2271">
        <v>33107</v>
      </c>
      <c r="H38" s="2271" t="s">
        <v>1555</v>
      </c>
      <c r="I38" s="2271" t="s">
        <v>1555</v>
      </c>
      <c r="J38" s="2258"/>
      <c r="K38" s="2258"/>
    </row>
    <row r="39" spans="1:11" ht="8.25" customHeight="1" x14ac:dyDescent="0.2">
      <c r="A39" s="2686" t="s">
        <v>325</v>
      </c>
      <c r="B39" s="2686" t="s">
        <v>85</v>
      </c>
      <c r="C39" s="2686" t="s">
        <v>85</v>
      </c>
      <c r="D39" s="2686" t="s">
        <v>85</v>
      </c>
      <c r="E39" s="2686" t="s">
        <v>85</v>
      </c>
      <c r="F39" s="2282"/>
      <c r="G39" s="2282">
        <v>266043</v>
      </c>
      <c r="H39" s="2282">
        <v>14342</v>
      </c>
      <c r="I39" s="2282">
        <v>4748</v>
      </c>
      <c r="J39" s="2258"/>
      <c r="K39" s="2258"/>
    </row>
    <row r="40" spans="1:11" ht="6" customHeight="1" x14ac:dyDescent="0.2">
      <c r="A40" s="2291"/>
      <c r="B40" s="2291"/>
      <c r="C40" s="2292"/>
      <c r="D40" s="2292"/>
      <c r="E40" s="2292"/>
      <c r="F40" s="2292"/>
      <c r="G40" s="2293"/>
      <c r="H40" s="2293"/>
      <c r="I40" s="2293"/>
      <c r="J40" s="2258"/>
      <c r="K40" s="2258"/>
    </row>
    <row r="41" spans="1:11" ht="9" customHeight="1" x14ac:dyDescent="0.2">
      <c r="A41" s="2693" t="s">
        <v>996</v>
      </c>
      <c r="B41" s="2693" t="s">
        <v>85</v>
      </c>
      <c r="C41" s="2693" t="s">
        <v>85</v>
      </c>
      <c r="D41" s="2693" t="s">
        <v>85</v>
      </c>
      <c r="E41" s="2693" t="s">
        <v>85</v>
      </c>
      <c r="F41" s="2693" t="s">
        <v>85</v>
      </c>
      <c r="G41" s="2693" t="s">
        <v>85</v>
      </c>
      <c r="H41" s="2693" t="s">
        <v>85</v>
      </c>
      <c r="I41" s="2693" t="s">
        <v>85</v>
      </c>
      <c r="J41" s="2258"/>
      <c r="K41" s="2258"/>
    </row>
    <row r="42" spans="1:11" ht="9" customHeight="1" x14ac:dyDescent="0.2">
      <c r="A42" s="2256"/>
      <c r="B42" s="2256"/>
      <c r="C42" s="2256"/>
      <c r="D42" s="2256"/>
      <c r="E42" s="2256"/>
      <c r="F42" s="2286"/>
      <c r="G42" s="2695" t="s">
        <v>1552</v>
      </c>
      <c r="H42" s="2695" t="s">
        <v>85</v>
      </c>
      <c r="I42" s="2695" t="s">
        <v>85</v>
      </c>
      <c r="J42" s="2258"/>
      <c r="K42" s="2258"/>
    </row>
    <row r="43" spans="1:11" ht="9" customHeight="1" x14ac:dyDescent="0.2">
      <c r="A43" s="2261"/>
      <c r="B43" s="2261"/>
      <c r="C43" s="2261"/>
      <c r="D43" s="2261"/>
      <c r="E43" s="2261"/>
      <c r="F43" s="2287"/>
      <c r="G43" s="2297" t="s">
        <v>1533</v>
      </c>
      <c r="H43" s="2297" t="s">
        <v>1534</v>
      </c>
      <c r="I43" s="2297" t="s">
        <v>1535</v>
      </c>
      <c r="J43" s="2258"/>
      <c r="K43" s="2258"/>
    </row>
    <row r="44" spans="1:11" ht="8.25" customHeight="1" x14ac:dyDescent="0.2">
      <c r="A44" s="2263" t="s">
        <v>994</v>
      </c>
      <c r="B44" s="2263"/>
      <c r="C44" s="2263"/>
      <c r="D44" s="2263"/>
      <c r="E44" s="2263"/>
      <c r="F44" s="2263"/>
      <c r="G44" s="2288"/>
      <c r="H44" s="2288"/>
      <c r="I44" s="2288"/>
      <c r="J44" s="2258"/>
      <c r="K44" s="2258"/>
    </row>
    <row r="45" spans="1:11" ht="8.25" customHeight="1" x14ac:dyDescent="0.2">
      <c r="A45" s="2694" t="s">
        <v>1553</v>
      </c>
      <c r="B45" s="2694" t="s">
        <v>85</v>
      </c>
      <c r="C45" s="2694" t="s">
        <v>85</v>
      </c>
      <c r="D45" s="2694" t="s">
        <v>85</v>
      </c>
      <c r="E45" s="2694" t="s">
        <v>85</v>
      </c>
      <c r="F45" s="2289"/>
      <c r="G45" s="2268">
        <v>-160</v>
      </c>
      <c r="H45" s="2268">
        <v>-336</v>
      </c>
      <c r="I45" s="2268">
        <v>-1702</v>
      </c>
      <c r="J45" s="2258"/>
      <c r="K45" s="2258"/>
    </row>
    <row r="46" spans="1:11" ht="8.25" customHeight="1" x14ac:dyDescent="0.2">
      <c r="A46" s="2685" t="s">
        <v>1554</v>
      </c>
      <c r="B46" s="2685" t="s">
        <v>85</v>
      </c>
      <c r="C46" s="2269"/>
      <c r="D46" s="2269"/>
      <c r="E46" s="2269"/>
      <c r="F46" s="2259"/>
      <c r="G46" s="2271">
        <v>-2</v>
      </c>
      <c r="H46" s="2271" t="s">
        <v>322</v>
      </c>
      <c r="I46" s="2271" t="s">
        <v>1555</v>
      </c>
      <c r="J46" s="2258"/>
      <c r="K46" s="2258"/>
    </row>
    <row r="47" spans="1:11" ht="8.25" customHeight="1" x14ac:dyDescent="0.2">
      <c r="A47" s="2685" t="s">
        <v>1557</v>
      </c>
      <c r="B47" s="2685" t="s">
        <v>85</v>
      </c>
      <c r="C47" s="2685" t="s">
        <v>85</v>
      </c>
      <c r="D47" s="2685" t="s">
        <v>85</v>
      </c>
      <c r="E47" s="2685" t="s">
        <v>85</v>
      </c>
      <c r="F47" s="2256"/>
      <c r="G47" s="2271">
        <v>-30</v>
      </c>
      <c r="H47" s="2271">
        <v>-67</v>
      </c>
      <c r="I47" s="2271">
        <v>-61</v>
      </c>
      <c r="J47" s="2258"/>
      <c r="K47" s="2258"/>
    </row>
    <row r="48" spans="1:11" ht="9" customHeight="1" x14ac:dyDescent="0.2">
      <c r="A48" s="2686" t="s">
        <v>1558</v>
      </c>
      <c r="B48" s="2686" t="s">
        <v>85</v>
      </c>
      <c r="C48" s="2686" t="s">
        <v>85</v>
      </c>
      <c r="D48" s="2686" t="s">
        <v>85</v>
      </c>
      <c r="E48" s="2686" t="s">
        <v>85</v>
      </c>
      <c r="F48" s="2282"/>
      <c r="G48" s="2282">
        <v>-192</v>
      </c>
      <c r="H48" s="2282">
        <v>-403</v>
      </c>
      <c r="I48" s="2282">
        <v>-1763</v>
      </c>
      <c r="J48" s="2258"/>
      <c r="K48" s="2258"/>
    </row>
    <row r="49" spans="1:11" ht="6" customHeight="1" x14ac:dyDescent="0.2">
      <c r="A49" s="2294"/>
      <c r="B49" s="2294"/>
      <c r="C49" s="2294"/>
      <c r="D49" s="2294"/>
      <c r="E49" s="2294"/>
      <c r="F49" s="2295"/>
      <c r="G49" s="2295"/>
      <c r="H49" s="2295"/>
      <c r="I49" s="2295"/>
      <c r="J49" s="2258"/>
      <c r="K49" s="2258"/>
    </row>
    <row r="50" spans="1:11" ht="10.5" customHeight="1" x14ac:dyDescent="0.2">
      <c r="A50" s="2256"/>
      <c r="B50" s="2256"/>
      <c r="C50" s="2256"/>
      <c r="D50" s="2256"/>
      <c r="E50" s="2256"/>
      <c r="F50" s="2286"/>
      <c r="G50" s="2695" t="s">
        <v>1556</v>
      </c>
      <c r="H50" s="2695" t="s">
        <v>85</v>
      </c>
      <c r="I50" s="2695" t="s">
        <v>85</v>
      </c>
      <c r="J50" s="2258"/>
      <c r="K50" s="2258"/>
    </row>
    <row r="51" spans="1:11" ht="9.75" customHeight="1" x14ac:dyDescent="0.2">
      <c r="A51" s="2261"/>
      <c r="B51" s="2261"/>
      <c r="C51" s="2261"/>
      <c r="D51" s="2261"/>
      <c r="E51" s="2261"/>
      <c r="F51" s="2287"/>
      <c r="G51" s="2297" t="s">
        <v>1533</v>
      </c>
      <c r="H51" s="2297" t="s">
        <v>1534</v>
      </c>
      <c r="I51" s="2297" t="s">
        <v>1535</v>
      </c>
      <c r="J51" s="2258"/>
      <c r="K51" s="2258"/>
    </row>
    <row r="52" spans="1:11" ht="8.25" customHeight="1" x14ac:dyDescent="0.2">
      <c r="A52" s="2263" t="s">
        <v>994</v>
      </c>
      <c r="B52" s="2263"/>
      <c r="C52" s="2263"/>
      <c r="D52" s="2263"/>
      <c r="E52" s="2263"/>
      <c r="F52" s="2263"/>
      <c r="G52" s="2288"/>
      <c r="H52" s="2288"/>
      <c r="I52" s="2288"/>
      <c r="J52" s="2258"/>
      <c r="K52" s="2258"/>
    </row>
    <row r="53" spans="1:11" ht="8.25" customHeight="1" x14ac:dyDescent="0.2">
      <c r="A53" s="2694" t="s">
        <v>1553</v>
      </c>
      <c r="B53" s="2694" t="s">
        <v>85</v>
      </c>
      <c r="C53" s="2694" t="s">
        <v>85</v>
      </c>
      <c r="D53" s="2694" t="s">
        <v>85</v>
      </c>
      <c r="E53" s="2694" t="s">
        <v>85</v>
      </c>
      <c r="F53" s="2289"/>
      <c r="G53" s="2268">
        <v>-159</v>
      </c>
      <c r="H53" s="2268">
        <v>-319</v>
      </c>
      <c r="I53" s="2268">
        <v>-1631</v>
      </c>
      <c r="J53" s="2258"/>
      <c r="K53" s="2258"/>
    </row>
    <row r="54" spans="1:11" ht="8.25" customHeight="1" x14ac:dyDescent="0.2">
      <c r="A54" s="2685" t="s">
        <v>1554</v>
      </c>
      <c r="B54" s="2685" t="s">
        <v>85</v>
      </c>
      <c r="C54" s="2269"/>
      <c r="D54" s="2269"/>
      <c r="E54" s="2269"/>
      <c r="F54" s="2259"/>
      <c r="G54" s="2271">
        <v>-2</v>
      </c>
      <c r="H54" s="2271" t="s">
        <v>1555</v>
      </c>
      <c r="I54" s="2271" t="s">
        <v>1555</v>
      </c>
      <c r="J54" s="2258"/>
      <c r="K54" s="2258"/>
    </row>
    <row r="55" spans="1:11" ht="8.25" customHeight="1" x14ac:dyDescent="0.2">
      <c r="A55" s="2685" t="s">
        <v>1557</v>
      </c>
      <c r="B55" s="2685" t="s">
        <v>85</v>
      </c>
      <c r="C55" s="2685" t="s">
        <v>85</v>
      </c>
      <c r="D55" s="2685" t="s">
        <v>85</v>
      </c>
      <c r="E55" s="2685" t="s">
        <v>85</v>
      </c>
      <c r="F55" s="2256"/>
      <c r="G55" s="2271">
        <v>-25</v>
      </c>
      <c r="H55" s="2271">
        <v>-39</v>
      </c>
      <c r="I55" s="2271">
        <v>-88</v>
      </c>
      <c r="J55" s="2258"/>
      <c r="K55" s="2258"/>
    </row>
    <row r="56" spans="1:11" ht="8.25" customHeight="1" x14ac:dyDescent="0.2">
      <c r="A56" s="2686" t="s">
        <v>1558</v>
      </c>
      <c r="B56" s="2686" t="s">
        <v>85</v>
      </c>
      <c r="C56" s="2686" t="s">
        <v>85</v>
      </c>
      <c r="D56" s="2686" t="s">
        <v>85</v>
      </c>
      <c r="E56" s="2686" t="s">
        <v>85</v>
      </c>
      <c r="F56" s="2282"/>
      <c r="G56" s="2282">
        <v>-186</v>
      </c>
      <c r="H56" s="2282">
        <v>-358</v>
      </c>
      <c r="I56" s="2282">
        <v>-1719</v>
      </c>
      <c r="J56" s="2258"/>
      <c r="K56" s="2258"/>
    </row>
    <row r="57" spans="1:11" ht="6" customHeight="1" x14ac:dyDescent="0.2">
      <c r="A57" s="2294"/>
      <c r="B57" s="2294"/>
      <c r="C57" s="2294"/>
      <c r="D57" s="2294"/>
      <c r="E57" s="2294"/>
      <c r="F57" s="2296"/>
      <c r="G57" s="2295"/>
      <c r="H57" s="2295"/>
      <c r="I57" s="2295"/>
      <c r="J57" s="2258"/>
      <c r="K57" s="2258"/>
    </row>
    <row r="58" spans="1:11" ht="12.75" customHeight="1" x14ac:dyDescent="0.2">
      <c r="A58" s="2693" t="s">
        <v>995</v>
      </c>
      <c r="B58" s="2693" t="s">
        <v>85</v>
      </c>
      <c r="C58" s="2693" t="s">
        <v>85</v>
      </c>
      <c r="D58" s="2693" t="s">
        <v>85</v>
      </c>
      <c r="E58" s="2693" t="s">
        <v>85</v>
      </c>
      <c r="F58" s="2693" t="s">
        <v>85</v>
      </c>
      <c r="G58" s="2693" t="s">
        <v>85</v>
      </c>
      <c r="H58" s="2693" t="s">
        <v>85</v>
      </c>
      <c r="I58" s="2693" t="s">
        <v>85</v>
      </c>
      <c r="J58" s="2258"/>
      <c r="K58" s="2258"/>
    </row>
    <row r="59" spans="1:11" ht="9" customHeight="1" x14ac:dyDescent="0.2">
      <c r="A59" s="2261"/>
      <c r="B59" s="2261"/>
      <c r="C59" s="2261"/>
      <c r="D59" s="2261"/>
      <c r="E59" s="2261"/>
      <c r="F59" s="2297" t="s">
        <v>1533</v>
      </c>
      <c r="G59" s="2297" t="s">
        <v>1534</v>
      </c>
      <c r="H59" s="2297" t="s">
        <v>1535</v>
      </c>
      <c r="I59" s="2297" t="s">
        <v>341</v>
      </c>
      <c r="J59" s="2258"/>
      <c r="K59" s="2258"/>
    </row>
    <row r="60" spans="1:11" ht="8.25" customHeight="1" x14ac:dyDescent="0.2">
      <c r="A60" s="2263" t="s">
        <v>994</v>
      </c>
      <c r="B60" s="2263"/>
      <c r="C60" s="2263"/>
      <c r="D60" s="2263"/>
      <c r="E60" s="2263"/>
      <c r="F60" s="2263"/>
      <c r="G60" s="2288"/>
      <c r="H60" s="2288"/>
      <c r="I60" s="2288"/>
      <c r="J60" s="2258"/>
      <c r="K60" s="2258"/>
    </row>
    <row r="61" spans="1:11" ht="8.25" customHeight="1" x14ac:dyDescent="0.2">
      <c r="A61" s="2692" t="s">
        <v>1559</v>
      </c>
      <c r="B61" s="2692" t="s">
        <v>85</v>
      </c>
      <c r="C61" s="2692" t="s">
        <v>85</v>
      </c>
      <c r="D61" s="2692" t="s">
        <v>85</v>
      </c>
      <c r="E61" s="2692" t="s">
        <v>85</v>
      </c>
      <c r="F61" s="2298">
        <v>-146</v>
      </c>
      <c r="G61" s="2299">
        <v>-295</v>
      </c>
      <c r="H61" s="2299">
        <v>-1599</v>
      </c>
      <c r="I61" s="2299">
        <v>-2040</v>
      </c>
      <c r="J61" s="2258"/>
      <c r="K61" s="2258"/>
    </row>
    <row r="62" spans="1:11" ht="8.25" customHeight="1" x14ac:dyDescent="0.2">
      <c r="A62" s="2685" t="s">
        <v>1560</v>
      </c>
      <c r="B62" s="2685" t="s">
        <v>85</v>
      </c>
      <c r="C62" s="2685" t="s">
        <v>85</v>
      </c>
      <c r="D62" s="2685" t="s">
        <v>85</v>
      </c>
      <c r="E62" s="2685" t="s">
        <v>85</v>
      </c>
      <c r="F62" s="2259">
        <v>-25</v>
      </c>
      <c r="G62" s="2271">
        <v>-2</v>
      </c>
      <c r="H62" s="2271">
        <v>1</v>
      </c>
      <c r="I62" s="2271">
        <v>-26</v>
      </c>
      <c r="J62" s="2258"/>
      <c r="K62" s="2258"/>
    </row>
    <row r="63" spans="1:11" ht="8.25" customHeight="1" x14ac:dyDescent="0.2">
      <c r="A63" s="2685" t="s">
        <v>1561</v>
      </c>
      <c r="B63" s="2685" t="s">
        <v>85</v>
      </c>
      <c r="C63" s="2685" t="s">
        <v>85</v>
      </c>
      <c r="D63" s="2685" t="s">
        <v>85</v>
      </c>
      <c r="E63" s="2685" t="s">
        <v>85</v>
      </c>
      <c r="F63" s="2259">
        <v>5</v>
      </c>
      <c r="G63" s="2271">
        <v>-64</v>
      </c>
      <c r="H63" s="2271" t="s">
        <v>1555</v>
      </c>
      <c r="I63" s="2271">
        <v>-59</v>
      </c>
      <c r="J63" s="2258"/>
      <c r="K63" s="2258"/>
    </row>
    <row r="64" spans="1:11" ht="8.25" customHeight="1" x14ac:dyDescent="0.2">
      <c r="A64" s="2685" t="s">
        <v>1562</v>
      </c>
      <c r="B64" s="2685" t="s">
        <v>85</v>
      </c>
      <c r="C64" s="2685" t="s">
        <v>85</v>
      </c>
      <c r="D64" s="2685" t="s">
        <v>85</v>
      </c>
      <c r="E64" s="2685" t="s">
        <v>85</v>
      </c>
      <c r="F64" s="2259">
        <v>1</v>
      </c>
      <c r="G64" s="2271" t="s">
        <v>1555</v>
      </c>
      <c r="H64" s="2271">
        <v>-31</v>
      </c>
      <c r="I64" s="2271">
        <v>-30</v>
      </c>
      <c r="J64" s="2258"/>
      <c r="K64" s="2258"/>
    </row>
    <row r="65" spans="1:11" ht="8.25" customHeight="1" x14ac:dyDescent="0.2">
      <c r="A65" s="2685" t="s">
        <v>1563</v>
      </c>
      <c r="B65" s="2685" t="s">
        <v>85</v>
      </c>
      <c r="C65" s="2685" t="s">
        <v>85</v>
      </c>
      <c r="D65" s="2685" t="s">
        <v>85</v>
      </c>
      <c r="E65" s="2685" t="s">
        <v>85</v>
      </c>
      <c r="F65" s="2300">
        <v>-17</v>
      </c>
      <c r="G65" s="2271">
        <v>54</v>
      </c>
      <c r="H65" s="2271" t="s">
        <v>1555</v>
      </c>
      <c r="I65" s="2271">
        <v>37</v>
      </c>
      <c r="J65" s="2258"/>
      <c r="K65" s="2258"/>
    </row>
    <row r="66" spans="1:11" ht="8.25" customHeight="1" x14ac:dyDescent="0.2">
      <c r="A66" s="2685" t="s">
        <v>1564</v>
      </c>
      <c r="B66" s="2685" t="s">
        <v>85</v>
      </c>
      <c r="C66" s="2685" t="s">
        <v>85</v>
      </c>
      <c r="D66" s="2685" t="s">
        <v>85</v>
      </c>
      <c r="E66" s="2685" t="s">
        <v>85</v>
      </c>
      <c r="F66" s="2300" t="s">
        <v>1555</v>
      </c>
      <c r="G66" s="2271">
        <v>15</v>
      </c>
      <c r="H66" s="2271">
        <v>-86</v>
      </c>
      <c r="I66" s="2271">
        <v>-71</v>
      </c>
      <c r="J66" s="2258"/>
      <c r="K66" s="2258"/>
    </row>
    <row r="67" spans="1:11" ht="8.25" customHeight="1" x14ac:dyDescent="0.2">
      <c r="A67" s="2685" t="s">
        <v>1565</v>
      </c>
      <c r="B67" s="2685" t="s">
        <v>85</v>
      </c>
      <c r="C67" s="2685" t="s">
        <v>85</v>
      </c>
      <c r="D67" s="2685" t="s">
        <v>85</v>
      </c>
      <c r="E67" s="2685" t="s">
        <v>85</v>
      </c>
      <c r="F67" s="2256">
        <v>-8</v>
      </c>
      <c r="G67" s="2271" t="s">
        <v>1555</v>
      </c>
      <c r="H67" s="2271">
        <v>28</v>
      </c>
      <c r="I67" s="2271">
        <v>20</v>
      </c>
      <c r="J67" s="2258"/>
      <c r="K67" s="2258"/>
    </row>
    <row r="68" spans="1:11" ht="8.25" customHeight="1" x14ac:dyDescent="0.2">
      <c r="A68" s="2685" t="s">
        <v>1566</v>
      </c>
      <c r="B68" s="2685" t="s">
        <v>85</v>
      </c>
      <c r="C68" s="2685" t="s">
        <v>85</v>
      </c>
      <c r="D68" s="2685" t="s">
        <v>85</v>
      </c>
      <c r="E68" s="2685" t="s">
        <v>85</v>
      </c>
      <c r="F68" s="2301" t="s">
        <v>1555</v>
      </c>
      <c r="G68" s="2271">
        <v>-20</v>
      </c>
      <c r="H68" s="2271">
        <v>21</v>
      </c>
      <c r="I68" s="2271">
        <v>1</v>
      </c>
      <c r="J68" s="2258"/>
      <c r="K68" s="2258"/>
    </row>
    <row r="69" spans="1:11" ht="8.25" customHeight="1" x14ac:dyDescent="0.2">
      <c r="A69" s="2685" t="s">
        <v>1567</v>
      </c>
      <c r="B69" s="2685" t="s">
        <v>85</v>
      </c>
      <c r="C69" s="2685" t="s">
        <v>85</v>
      </c>
      <c r="D69" s="2685" t="s">
        <v>85</v>
      </c>
      <c r="E69" s="2685" t="s">
        <v>85</v>
      </c>
      <c r="F69" s="2256">
        <v>15</v>
      </c>
      <c r="G69" s="2271">
        <v>-4</v>
      </c>
      <c r="H69" s="2271">
        <v>-260</v>
      </c>
      <c r="I69" s="2271">
        <v>-249</v>
      </c>
      <c r="J69" s="2258"/>
      <c r="K69" s="2258"/>
    </row>
    <row r="70" spans="1:11" ht="8.25" customHeight="1" x14ac:dyDescent="0.2">
      <c r="A70" s="2685" t="s">
        <v>1568</v>
      </c>
      <c r="B70" s="2685" t="s">
        <v>85</v>
      </c>
      <c r="C70" s="2685" t="s">
        <v>85</v>
      </c>
      <c r="D70" s="2685" t="s">
        <v>85</v>
      </c>
      <c r="E70" s="2685" t="s">
        <v>85</v>
      </c>
      <c r="F70" s="2256">
        <v>19</v>
      </c>
      <c r="G70" s="2271">
        <v>25</v>
      </c>
      <c r="H70" s="2271">
        <v>48</v>
      </c>
      <c r="I70" s="2271">
        <v>92</v>
      </c>
      <c r="J70" s="2258"/>
      <c r="K70" s="2258"/>
    </row>
    <row r="71" spans="1:11" ht="8.25" customHeight="1" x14ac:dyDescent="0.2">
      <c r="A71" s="2685" t="s">
        <v>1569</v>
      </c>
      <c r="B71" s="2685" t="s">
        <v>85</v>
      </c>
      <c r="C71" s="2685" t="s">
        <v>85</v>
      </c>
      <c r="D71" s="2685" t="s">
        <v>85</v>
      </c>
      <c r="E71" s="2685" t="s">
        <v>85</v>
      </c>
      <c r="F71" s="2271" t="s">
        <v>1555</v>
      </c>
      <c r="G71" s="2271" t="s">
        <v>1555</v>
      </c>
      <c r="H71" s="2271">
        <v>216</v>
      </c>
      <c r="I71" s="2271">
        <v>216</v>
      </c>
      <c r="J71" s="2258"/>
      <c r="K71" s="2258"/>
    </row>
    <row r="72" spans="1:11" ht="8.25" customHeight="1" x14ac:dyDescent="0.2">
      <c r="A72" s="2685" t="s">
        <v>1570</v>
      </c>
      <c r="B72" s="2685" t="s">
        <v>85</v>
      </c>
      <c r="C72" s="2685" t="s">
        <v>85</v>
      </c>
      <c r="D72" s="2685" t="s">
        <v>85</v>
      </c>
      <c r="E72" s="2685" t="s">
        <v>85</v>
      </c>
      <c r="F72" s="2271" t="s">
        <v>322</v>
      </c>
      <c r="G72" s="2271">
        <v>-40</v>
      </c>
      <c r="H72" s="2271">
        <v>-13</v>
      </c>
      <c r="I72" s="2271">
        <v>-53</v>
      </c>
      <c r="J72" s="2258"/>
      <c r="K72" s="2258"/>
    </row>
    <row r="73" spans="1:11" ht="8.25" customHeight="1" x14ac:dyDescent="0.2">
      <c r="A73" s="2685" t="s">
        <v>1571</v>
      </c>
      <c r="B73" s="2685" t="s">
        <v>85</v>
      </c>
      <c r="C73" s="2269"/>
      <c r="D73" s="2269"/>
      <c r="E73" s="2269"/>
      <c r="F73" s="2256">
        <v>-5</v>
      </c>
      <c r="G73" s="2271">
        <v>-5</v>
      </c>
      <c r="H73" s="2271">
        <v>-28</v>
      </c>
      <c r="I73" s="2271">
        <v>-38</v>
      </c>
      <c r="J73" s="2258"/>
      <c r="K73" s="2258"/>
    </row>
    <row r="74" spans="1:11" ht="8.25" customHeight="1" x14ac:dyDescent="0.2">
      <c r="A74" s="2685" t="s">
        <v>1572</v>
      </c>
      <c r="B74" s="2685" t="s">
        <v>85</v>
      </c>
      <c r="C74" s="2685" t="s">
        <v>85</v>
      </c>
      <c r="D74" s="2685" t="s">
        <v>85</v>
      </c>
      <c r="E74" s="2685" t="s">
        <v>85</v>
      </c>
      <c r="F74" s="2256">
        <v>1</v>
      </c>
      <c r="G74" s="2271">
        <v>1</v>
      </c>
      <c r="H74" s="2271" t="s">
        <v>322</v>
      </c>
      <c r="I74" s="2271">
        <v>2</v>
      </c>
      <c r="J74" s="2258"/>
      <c r="K74" s="2258"/>
    </row>
    <row r="75" spans="1:11" ht="8.25" customHeight="1" x14ac:dyDescent="0.2">
      <c r="A75" s="2686" t="s">
        <v>1573</v>
      </c>
      <c r="B75" s="2686" t="s">
        <v>85</v>
      </c>
      <c r="C75" s="2686" t="s">
        <v>85</v>
      </c>
      <c r="D75" s="2686" t="s">
        <v>85</v>
      </c>
      <c r="E75" s="2686" t="s">
        <v>85</v>
      </c>
      <c r="F75" s="2281">
        <v>-160</v>
      </c>
      <c r="G75" s="2281">
        <v>-335</v>
      </c>
      <c r="H75" s="2281">
        <v>-1703</v>
      </c>
      <c r="I75" s="2281">
        <v>-2198</v>
      </c>
      <c r="J75" s="2258"/>
      <c r="K75" s="2258"/>
    </row>
    <row r="76" spans="1:11" ht="8.25" customHeight="1" x14ac:dyDescent="0.2">
      <c r="A76" s="2294"/>
      <c r="B76" s="2294"/>
      <c r="C76" s="2294"/>
      <c r="D76" s="2294"/>
      <c r="E76" s="2294"/>
      <c r="F76" s="2302"/>
      <c r="G76" s="2302"/>
      <c r="H76" s="2302"/>
      <c r="I76" s="2302"/>
      <c r="J76" s="2258"/>
      <c r="K76" s="2258"/>
    </row>
    <row r="77" spans="1:11" ht="12" customHeight="1" x14ac:dyDescent="0.2">
      <c r="A77" s="2303"/>
      <c r="B77" s="2303"/>
      <c r="C77" s="2303"/>
      <c r="D77" s="2303"/>
      <c r="E77" s="2303"/>
      <c r="F77" s="2304" t="s">
        <v>1533</v>
      </c>
      <c r="G77" s="2304" t="s">
        <v>1534</v>
      </c>
      <c r="H77" s="2304" t="s">
        <v>1535</v>
      </c>
      <c r="I77" s="2304" t="s">
        <v>341</v>
      </c>
      <c r="J77" s="2258"/>
      <c r="K77" s="2258"/>
    </row>
    <row r="78" spans="1:11" ht="12.75" customHeight="1" x14ac:dyDescent="0.2">
      <c r="A78" s="2263" t="s">
        <v>994</v>
      </c>
      <c r="B78" s="2263"/>
      <c r="C78" s="2263"/>
      <c r="D78" s="2263"/>
      <c r="E78" s="2263"/>
      <c r="F78" s="2263"/>
      <c r="G78" s="2288"/>
      <c r="H78" s="2288"/>
      <c r="I78" s="2288"/>
      <c r="J78" s="2258"/>
      <c r="K78" s="2258"/>
    </row>
    <row r="79" spans="1:11" ht="8.25" customHeight="1" x14ac:dyDescent="0.2">
      <c r="A79" s="2692" t="s">
        <v>1574</v>
      </c>
      <c r="B79" s="2692" t="s">
        <v>85</v>
      </c>
      <c r="C79" s="2692" t="s">
        <v>85</v>
      </c>
      <c r="D79" s="2692" t="s">
        <v>85</v>
      </c>
      <c r="E79" s="2692" t="s">
        <v>85</v>
      </c>
      <c r="F79" s="2298">
        <v>-133</v>
      </c>
      <c r="G79" s="2299">
        <v>-360</v>
      </c>
      <c r="H79" s="2299">
        <v>-1816</v>
      </c>
      <c r="I79" s="2299">
        <v>-2309</v>
      </c>
      <c r="J79" s="2258"/>
      <c r="K79" s="2258"/>
    </row>
    <row r="80" spans="1:11" ht="8.25" customHeight="1" x14ac:dyDescent="0.2">
      <c r="A80" s="2685" t="s">
        <v>1560</v>
      </c>
      <c r="B80" s="2685" t="s">
        <v>85</v>
      </c>
      <c r="C80" s="2685" t="s">
        <v>85</v>
      </c>
      <c r="D80" s="2685" t="s">
        <v>85</v>
      </c>
      <c r="E80" s="2685" t="s">
        <v>85</v>
      </c>
      <c r="F80" s="2300">
        <v>-51</v>
      </c>
      <c r="G80" s="2271">
        <v>-20</v>
      </c>
      <c r="H80" s="2271">
        <v>-35</v>
      </c>
      <c r="I80" s="2271">
        <v>-106</v>
      </c>
      <c r="J80" s="2258"/>
      <c r="K80" s="2258"/>
    </row>
    <row r="81" spans="1:11" ht="8.25" customHeight="1" x14ac:dyDescent="0.2">
      <c r="A81" s="2685" t="s">
        <v>1561</v>
      </c>
      <c r="B81" s="2685" t="s">
        <v>85</v>
      </c>
      <c r="C81" s="2685" t="s">
        <v>85</v>
      </c>
      <c r="D81" s="2685" t="s">
        <v>85</v>
      </c>
      <c r="E81" s="2685" t="s">
        <v>85</v>
      </c>
      <c r="F81" s="2300">
        <v>6</v>
      </c>
      <c r="G81" s="2271">
        <v>-98</v>
      </c>
      <c r="H81" s="2271" t="s">
        <v>1555</v>
      </c>
      <c r="I81" s="2271">
        <v>-92</v>
      </c>
      <c r="J81" s="2258"/>
      <c r="K81" s="2258"/>
    </row>
    <row r="82" spans="1:11" ht="8.25" customHeight="1" x14ac:dyDescent="0.2">
      <c r="A82" s="2685" t="s">
        <v>1562</v>
      </c>
      <c r="B82" s="2685" t="s">
        <v>85</v>
      </c>
      <c r="C82" s="2685" t="s">
        <v>85</v>
      </c>
      <c r="D82" s="2685" t="s">
        <v>85</v>
      </c>
      <c r="E82" s="2685" t="s">
        <v>85</v>
      </c>
      <c r="F82" s="2300" t="s">
        <v>322</v>
      </c>
      <c r="G82" s="2271" t="s">
        <v>1555</v>
      </c>
      <c r="H82" s="2271">
        <v>-55</v>
      </c>
      <c r="I82" s="2271">
        <v>-55</v>
      </c>
      <c r="J82" s="2258"/>
      <c r="K82" s="2258"/>
    </row>
    <row r="83" spans="1:11" ht="8.25" customHeight="1" x14ac:dyDescent="0.2">
      <c r="A83" s="2685" t="s">
        <v>1563</v>
      </c>
      <c r="B83" s="2685" t="s">
        <v>85</v>
      </c>
      <c r="C83" s="2685" t="s">
        <v>85</v>
      </c>
      <c r="D83" s="2685" t="s">
        <v>85</v>
      </c>
      <c r="E83" s="2685" t="s">
        <v>85</v>
      </c>
      <c r="F83" s="2300">
        <v>-13</v>
      </c>
      <c r="G83" s="2271">
        <v>55</v>
      </c>
      <c r="H83" s="2271" t="s">
        <v>1555</v>
      </c>
      <c r="I83" s="2271">
        <v>42</v>
      </c>
      <c r="J83" s="2258"/>
      <c r="K83" s="2258"/>
    </row>
    <row r="84" spans="1:11" ht="8.25" customHeight="1" x14ac:dyDescent="0.2">
      <c r="A84" s="2685" t="s">
        <v>1564</v>
      </c>
      <c r="B84" s="2685" t="s">
        <v>85</v>
      </c>
      <c r="C84" s="2685" t="s">
        <v>85</v>
      </c>
      <c r="D84" s="2685" t="s">
        <v>85</v>
      </c>
      <c r="E84" s="2685" t="s">
        <v>85</v>
      </c>
      <c r="F84" s="2300" t="s">
        <v>1555</v>
      </c>
      <c r="G84" s="2271">
        <v>15</v>
      </c>
      <c r="H84" s="2271">
        <v>-70</v>
      </c>
      <c r="I84" s="2271">
        <v>-55</v>
      </c>
      <c r="J84" s="2258"/>
      <c r="K84" s="2258"/>
    </row>
    <row r="85" spans="1:11" ht="8.25" customHeight="1" x14ac:dyDescent="0.2">
      <c r="A85" s="2685" t="s">
        <v>1565</v>
      </c>
      <c r="B85" s="2685" t="s">
        <v>85</v>
      </c>
      <c r="C85" s="2685" t="s">
        <v>85</v>
      </c>
      <c r="D85" s="2685" t="s">
        <v>85</v>
      </c>
      <c r="E85" s="2685" t="s">
        <v>85</v>
      </c>
      <c r="F85" s="2300">
        <v>-4</v>
      </c>
      <c r="G85" s="2271" t="s">
        <v>1555</v>
      </c>
      <c r="H85" s="2271">
        <v>11</v>
      </c>
      <c r="I85" s="2271">
        <v>7</v>
      </c>
      <c r="J85" s="2258"/>
      <c r="K85" s="2258"/>
    </row>
    <row r="86" spans="1:11" ht="8.25" customHeight="1" x14ac:dyDescent="0.2">
      <c r="A86" s="2685" t="s">
        <v>1566</v>
      </c>
      <c r="B86" s="2685" t="s">
        <v>85</v>
      </c>
      <c r="C86" s="2685" t="s">
        <v>85</v>
      </c>
      <c r="D86" s="2685" t="s">
        <v>85</v>
      </c>
      <c r="E86" s="2685" t="s">
        <v>85</v>
      </c>
      <c r="F86" s="2300" t="s">
        <v>1555</v>
      </c>
      <c r="G86" s="2271">
        <v>-13</v>
      </c>
      <c r="H86" s="2271">
        <v>68</v>
      </c>
      <c r="I86" s="2271">
        <v>55</v>
      </c>
      <c r="J86" s="2258"/>
      <c r="K86" s="2258"/>
    </row>
    <row r="87" spans="1:11" ht="8.25" customHeight="1" x14ac:dyDescent="0.2">
      <c r="A87" s="2685" t="s">
        <v>1567</v>
      </c>
      <c r="B87" s="2685" t="s">
        <v>85</v>
      </c>
      <c r="C87" s="2685" t="s">
        <v>85</v>
      </c>
      <c r="D87" s="2685" t="s">
        <v>85</v>
      </c>
      <c r="E87" s="2685" t="s">
        <v>85</v>
      </c>
      <c r="F87" s="2259">
        <v>17</v>
      </c>
      <c r="G87" s="2271">
        <v>76</v>
      </c>
      <c r="H87" s="2271">
        <v>16</v>
      </c>
      <c r="I87" s="2271">
        <v>109</v>
      </c>
      <c r="J87" s="2258"/>
      <c r="K87" s="2258"/>
    </row>
    <row r="88" spans="1:11" ht="8.25" customHeight="1" x14ac:dyDescent="0.2">
      <c r="A88" s="2685" t="s">
        <v>1568</v>
      </c>
      <c r="B88" s="2685" t="s">
        <v>85</v>
      </c>
      <c r="C88" s="2685" t="s">
        <v>85</v>
      </c>
      <c r="D88" s="2685" t="s">
        <v>85</v>
      </c>
      <c r="E88" s="2685" t="s">
        <v>85</v>
      </c>
      <c r="F88" s="2256">
        <v>18</v>
      </c>
      <c r="G88" s="2271">
        <v>27</v>
      </c>
      <c r="H88" s="2271">
        <v>40</v>
      </c>
      <c r="I88" s="2271">
        <v>85</v>
      </c>
      <c r="J88" s="2258"/>
      <c r="K88" s="2258"/>
    </row>
    <row r="89" spans="1:11" ht="8.25" customHeight="1" x14ac:dyDescent="0.2">
      <c r="A89" s="2685" t="s">
        <v>1569</v>
      </c>
      <c r="B89" s="2685" t="s">
        <v>85</v>
      </c>
      <c r="C89" s="2685" t="s">
        <v>85</v>
      </c>
      <c r="D89" s="2685" t="s">
        <v>85</v>
      </c>
      <c r="E89" s="2685" t="s">
        <v>85</v>
      </c>
      <c r="F89" s="2271" t="s">
        <v>1555</v>
      </c>
      <c r="G89" s="2271" t="s">
        <v>1555</v>
      </c>
      <c r="H89" s="2271">
        <v>209</v>
      </c>
      <c r="I89" s="2271">
        <v>209</v>
      </c>
      <c r="J89" s="2258"/>
      <c r="K89" s="2258"/>
    </row>
    <row r="90" spans="1:11" ht="8.25" customHeight="1" x14ac:dyDescent="0.2">
      <c r="A90" s="2685" t="s">
        <v>1570</v>
      </c>
      <c r="B90" s="2685" t="s">
        <v>85</v>
      </c>
      <c r="C90" s="2685" t="s">
        <v>85</v>
      </c>
      <c r="D90" s="2685" t="s">
        <v>85</v>
      </c>
      <c r="E90" s="2685" t="s">
        <v>85</v>
      </c>
      <c r="F90" s="2271" t="s">
        <v>1555</v>
      </c>
      <c r="G90" s="2271" t="s">
        <v>1555</v>
      </c>
      <c r="H90" s="2271" t="s">
        <v>1555</v>
      </c>
      <c r="I90" s="2271" t="s">
        <v>1555</v>
      </c>
      <c r="J90" s="2258"/>
      <c r="K90" s="2258"/>
    </row>
    <row r="91" spans="1:11" ht="8.25" customHeight="1" x14ac:dyDescent="0.2">
      <c r="A91" s="2685" t="s">
        <v>1571</v>
      </c>
      <c r="B91" s="2685" t="s">
        <v>85</v>
      </c>
      <c r="C91" s="2269"/>
      <c r="D91" s="2269"/>
      <c r="E91" s="2269"/>
      <c r="F91" s="2271" t="s">
        <v>1555</v>
      </c>
      <c r="G91" s="2271" t="s">
        <v>1555</v>
      </c>
      <c r="H91" s="2271" t="s">
        <v>1555</v>
      </c>
      <c r="I91" s="2271" t="s">
        <v>1555</v>
      </c>
      <c r="J91" s="2258"/>
      <c r="K91" s="2258"/>
    </row>
    <row r="92" spans="1:11" ht="8.25" customHeight="1" x14ac:dyDescent="0.2">
      <c r="A92" s="2685" t="s">
        <v>1572</v>
      </c>
      <c r="B92" s="2685" t="s">
        <v>85</v>
      </c>
      <c r="C92" s="2685" t="s">
        <v>85</v>
      </c>
      <c r="D92" s="2685" t="s">
        <v>85</v>
      </c>
      <c r="E92" s="2685" t="s">
        <v>85</v>
      </c>
      <c r="F92" s="2301" t="s">
        <v>322</v>
      </c>
      <c r="G92" s="2271" t="s">
        <v>322</v>
      </c>
      <c r="H92" s="2271">
        <v>1</v>
      </c>
      <c r="I92" s="2271">
        <v>1</v>
      </c>
      <c r="J92" s="2258"/>
      <c r="K92" s="2258"/>
    </row>
    <row r="93" spans="1:11" ht="8.25" customHeight="1" x14ac:dyDescent="0.2">
      <c r="A93" s="2686" t="s">
        <v>1575</v>
      </c>
      <c r="B93" s="2686" t="s">
        <v>85</v>
      </c>
      <c r="C93" s="2686" t="s">
        <v>85</v>
      </c>
      <c r="D93" s="2686" t="s">
        <v>85</v>
      </c>
      <c r="E93" s="2686" t="s">
        <v>85</v>
      </c>
      <c r="F93" s="2281">
        <v>-160</v>
      </c>
      <c r="G93" s="2281">
        <v>-318</v>
      </c>
      <c r="H93" s="2281">
        <v>-1631</v>
      </c>
      <c r="I93" s="2281">
        <v>-2109</v>
      </c>
      <c r="J93" s="2258"/>
      <c r="K93" s="2258"/>
    </row>
    <row r="94" spans="1:11" ht="6" customHeight="1" x14ac:dyDescent="0.2">
      <c r="A94" s="2294"/>
      <c r="B94" s="2294"/>
      <c r="C94" s="2294"/>
      <c r="D94" s="2294"/>
      <c r="E94" s="2294"/>
      <c r="F94" s="2302"/>
      <c r="G94" s="2302"/>
      <c r="H94" s="2302"/>
      <c r="I94" s="2302"/>
      <c r="J94" s="2258"/>
      <c r="K94" s="2258"/>
    </row>
    <row r="95" spans="1:11" ht="4.5" customHeight="1" x14ac:dyDescent="0.2">
      <c r="A95" s="2305"/>
      <c r="B95" s="2305"/>
      <c r="C95" s="2305"/>
      <c r="D95" s="2306"/>
      <c r="E95" s="2305"/>
      <c r="F95" s="2306"/>
      <c r="G95" s="2307"/>
      <c r="H95" s="2307"/>
      <c r="I95" s="2307"/>
      <c r="J95" s="2258"/>
      <c r="K95" s="2258"/>
    </row>
    <row r="96" spans="1:11" ht="9" customHeight="1" x14ac:dyDescent="0.2">
      <c r="A96" s="2687" t="s">
        <v>1529</v>
      </c>
      <c r="B96" s="2687" t="s">
        <v>85</v>
      </c>
      <c r="C96" s="2305"/>
      <c r="D96" s="2305"/>
      <c r="E96" s="2259"/>
      <c r="F96" s="2259"/>
      <c r="G96" s="2308" t="s">
        <v>1531</v>
      </c>
      <c r="H96" s="2308" t="s">
        <v>1532</v>
      </c>
      <c r="I96" s="2308" t="s">
        <v>1531</v>
      </c>
      <c r="J96" s="2258"/>
      <c r="K96" s="2258"/>
    </row>
    <row r="97" spans="1:11" ht="9" customHeight="1" x14ac:dyDescent="0.2">
      <c r="A97" s="2303"/>
      <c r="B97" s="2303"/>
      <c r="C97" s="2303"/>
      <c r="D97" s="2303"/>
      <c r="E97" s="2303"/>
      <c r="F97" s="2303"/>
      <c r="G97" s="2309">
        <v>2019</v>
      </c>
      <c r="H97" s="2309">
        <v>2018</v>
      </c>
      <c r="I97" s="2309">
        <v>2018</v>
      </c>
      <c r="J97" s="2258"/>
      <c r="K97" s="2258"/>
    </row>
    <row r="98" spans="1:11" ht="8.25" customHeight="1" x14ac:dyDescent="0.2">
      <c r="A98" s="2688" t="s">
        <v>1576</v>
      </c>
      <c r="B98" s="2688" t="s">
        <v>85</v>
      </c>
      <c r="C98" s="2688" t="s">
        <v>85</v>
      </c>
      <c r="D98" s="2688" t="s">
        <v>85</v>
      </c>
      <c r="E98" s="2688" t="s">
        <v>85</v>
      </c>
      <c r="F98" s="2310"/>
      <c r="G98" s="2311">
        <v>181</v>
      </c>
      <c r="H98" s="2311">
        <v>182</v>
      </c>
      <c r="I98" s="2311">
        <v>188</v>
      </c>
      <c r="J98" s="2258"/>
      <c r="K98" s="2258"/>
    </row>
    <row r="99" spans="1:11" ht="8.25" customHeight="1" x14ac:dyDescent="0.2">
      <c r="A99" s="2685" t="s">
        <v>1577</v>
      </c>
      <c r="B99" s="2685" t="s">
        <v>85</v>
      </c>
      <c r="C99" s="2685" t="s">
        <v>85</v>
      </c>
      <c r="D99" s="2685" t="s">
        <v>85</v>
      </c>
      <c r="E99" s="2685" t="s">
        <v>85</v>
      </c>
      <c r="F99" s="2312"/>
      <c r="G99" s="2271">
        <v>115</v>
      </c>
      <c r="H99" s="2271">
        <v>118</v>
      </c>
      <c r="I99" s="2271">
        <v>124</v>
      </c>
      <c r="J99" s="2258"/>
      <c r="K99" s="2258"/>
    </row>
    <row r="100" spans="1:11" ht="8.25" customHeight="1" x14ac:dyDescent="0.2">
      <c r="A100" s="2690" t="s">
        <v>1578</v>
      </c>
      <c r="B100" s="2690" t="s">
        <v>85</v>
      </c>
      <c r="C100" s="2690" t="s">
        <v>85</v>
      </c>
      <c r="D100" s="2690" t="s">
        <v>85</v>
      </c>
      <c r="E100" s="2690" t="s">
        <v>85</v>
      </c>
      <c r="F100" s="2313"/>
      <c r="G100" s="2314">
        <v>85</v>
      </c>
      <c r="H100" s="2314">
        <v>81</v>
      </c>
      <c r="I100" s="2314">
        <v>84</v>
      </c>
      <c r="J100" s="2258"/>
      <c r="K100" s="2258"/>
    </row>
    <row r="101" spans="1:11" ht="8.25" customHeight="1" x14ac:dyDescent="0.2">
      <c r="A101" s="2691" t="s">
        <v>1579</v>
      </c>
      <c r="B101" s="2691" t="s">
        <v>85</v>
      </c>
      <c r="C101" s="2691" t="s">
        <v>85</v>
      </c>
      <c r="D101" s="2691" t="s">
        <v>85</v>
      </c>
      <c r="E101" s="2691" t="s">
        <v>85</v>
      </c>
      <c r="F101" s="2315"/>
      <c r="G101" s="2271">
        <v>36</v>
      </c>
      <c r="H101" s="2271">
        <v>35</v>
      </c>
      <c r="I101" s="2271">
        <v>34</v>
      </c>
      <c r="J101" s="2258"/>
      <c r="K101" s="2258"/>
    </row>
    <row r="102" spans="1:11" ht="8.25" customHeight="1" x14ac:dyDescent="0.2">
      <c r="A102" s="2689" t="s">
        <v>1580</v>
      </c>
      <c r="B102" s="2689" t="s">
        <v>85</v>
      </c>
      <c r="C102" s="2689" t="s">
        <v>85</v>
      </c>
      <c r="D102" s="2689" t="s">
        <v>85</v>
      </c>
      <c r="E102" s="2689" t="s">
        <v>85</v>
      </c>
      <c r="F102" s="2316"/>
      <c r="G102" s="2317">
        <v>20</v>
      </c>
      <c r="H102" s="2317">
        <v>1</v>
      </c>
      <c r="I102" s="2317">
        <v>19</v>
      </c>
      <c r="J102" s="2258"/>
      <c r="K102" s="2258"/>
    </row>
    <row r="103" spans="1:11" ht="9" customHeight="1" x14ac:dyDescent="0.2">
      <c r="A103" s="2684" t="s">
        <v>1581</v>
      </c>
      <c r="B103" s="2684" t="s">
        <v>85</v>
      </c>
      <c r="C103" s="2684" t="s">
        <v>85</v>
      </c>
      <c r="D103" s="2684" t="s">
        <v>85</v>
      </c>
      <c r="E103" s="2684" t="s">
        <v>85</v>
      </c>
      <c r="F103" s="2684" t="s">
        <v>85</v>
      </c>
      <c r="G103" s="2684" t="s">
        <v>85</v>
      </c>
      <c r="H103" s="2684" t="s">
        <v>85</v>
      </c>
      <c r="I103" s="2684" t="s">
        <v>85</v>
      </c>
      <c r="J103" s="2258"/>
      <c r="K103" s="2258"/>
    </row>
  </sheetData>
  <mergeCells count="77">
    <mergeCell ref="G34:I34"/>
    <mergeCell ref="A37:E37"/>
    <mergeCell ref="A38:B38"/>
    <mergeCell ref="A17:E17"/>
    <mergeCell ref="G2:I2"/>
    <mergeCell ref="A6:E6"/>
    <mergeCell ref="A7:C7"/>
    <mergeCell ref="A8:E8"/>
    <mergeCell ref="A9:E9"/>
    <mergeCell ref="A10:E10"/>
    <mergeCell ref="A11:E11"/>
    <mergeCell ref="A12:E12"/>
    <mergeCell ref="A14:E14"/>
    <mergeCell ref="A15:E15"/>
    <mergeCell ref="A16:E16"/>
    <mergeCell ref="G33:I33"/>
    <mergeCell ref="A18:E18"/>
    <mergeCell ref="A19:E19"/>
    <mergeCell ref="A21:E21"/>
    <mergeCell ref="A22:I22"/>
    <mergeCell ref="A23:I23"/>
    <mergeCell ref="A24:I24"/>
    <mergeCell ref="A26:I26"/>
    <mergeCell ref="G27:I27"/>
    <mergeCell ref="A30:E30"/>
    <mergeCell ref="A31:B31"/>
    <mergeCell ref="A32:E32"/>
    <mergeCell ref="A39:E39"/>
    <mergeCell ref="A41:I41"/>
    <mergeCell ref="A62:E62"/>
    <mergeCell ref="A45:E45"/>
    <mergeCell ref="A46:B46"/>
    <mergeCell ref="A47:E47"/>
    <mergeCell ref="A48:E48"/>
    <mergeCell ref="A54:B54"/>
    <mergeCell ref="A55:E55"/>
    <mergeCell ref="A56:E56"/>
    <mergeCell ref="A58:I58"/>
    <mergeCell ref="A61:E61"/>
    <mergeCell ref="G50:I50"/>
    <mergeCell ref="A53:E53"/>
    <mergeCell ref="G42:I42"/>
    <mergeCell ref="A74:E74"/>
    <mergeCell ref="A63:E63"/>
    <mergeCell ref="A64:E64"/>
    <mergeCell ref="A65:E65"/>
    <mergeCell ref="A66:E66"/>
    <mergeCell ref="A67:E67"/>
    <mergeCell ref="A68:E68"/>
    <mergeCell ref="A69:E69"/>
    <mergeCell ref="A70:E70"/>
    <mergeCell ref="A71:E71"/>
    <mergeCell ref="A72:E72"/>
    <mergeCell ref="A73:B73"/>
    <mergeCell ref="A88:E88"/>
    <mergeCell ref="A75:E75"/>
    <mergeCell ref="A79:E79"/>
    <mergeCell ref="A80:E80"/>
    <mergeCell ref="A81:E81"/>
    <mergeCell ref="A82:E82"/>
    <mergeCell ref="A83:E83"/>
    <mergeCell ref="A84:E84"/>
    <mergeCell ref="A85:E85"/>
    <mergeCell ref="A86:E86"/>
    <mergeCell ref="A87:E87"/>
    <mergeCell ref="A89:E89"/>
    <mergeCell ref="A90:E90"/>
    <mergeCell ref="A91:B91"/>
    <mergeCell ref="A100:E100"/>
    <mergeCell ref="A101:E101"/>
    <mergeCell ref="A103:I103"/>
    <mergeCell ref="A92:E92"/>
    <mergeCell ref="A93:E93"/>
    <mergeCell ref="A96:B96"/>
    <mergeCell ref="A98:E98"/>
    <mergeCell ref="A99:E99"/>
    <mergeCell ref="A102:E102"/>
  </mergeCells>
  <pageMargins left="0.59055118110236204" right="0.59055118110236204" top="1.1023622047244099" bottom="0.59055118110236204" header="0.31496062992126" footer="0.31496062992126"/>
  <pageSetup scale="77" orientation="portrait" r:id="rId1"/>
  <headerFooter alignWithMargins="0"/>
  <rowBreaks count="1" manualBreakCount="1">
    <brk id="103" max="10" man="1"/>
  </rowBreaks>
  <ignoredErrors>
    <ignoredError sqref="F72:I96 H46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theme="8" tint="0.59999389629810485"/>
  </sheetPr>
  <dimension ref="A1:M68"/>
  <sheetViews>
    <sheetView view="pageBreakPreview" topLeftCell="A46" zoomScaleNormal="100" zoomScaleSheetLayoutView="100" zoomScalePageLayoutView="85" workbookViewId="0">
      <selection activeCell="K60" sqref="J60:K60"/>
    </sheetView>
  </sheetViews>
  <sheetFormatPr defaultColWidth="9.140625" defaultRowHeight="13.5" customHeight="1" x14ac:dyDescent="0.25"/>
  <cols>
    <col min="1" max="1" width="26.85546875" style="1039" customWidth="1"/>
    <col min="2" max="2" width="6.5703125" style="1039" customWidth="1"/>
    <col min="3" max="3" width="6.5703125" style="1" customWidth="1"/>
    <col min="4" max="11" width="6.5703125" style="1039" customWidth="1"/>
    <col min="12" max="16384" width="9.140625" style="1039"/>
  </cols>
  <sheetData>
    <row r="1" spans="1:13" ht="13.5" customHeight="1" x14ac:dyDescent="0.25">
      <c r="A1" s="1087" t="s">
        <v>870</v>
      </c>
      <c r="B1" s="1089"/>
      <c r="C1" s="1088"/>
      <c r="D1" s="1041"/>
      <c r="E1" s="1041"/>
      <c r="F1" s="1041"/>
      <c r="G1" s="1041"/>
      <c r="H1" s="1041"/>
      <c r="I1" s="1041"/>
      <c r="J1" s="1089"/>
      <c r="K1" s="1041"/>
    </row>
    <row r="2" spans="1:13" ht="13.5" customHeight="1" x14ac:dyDescent="0.25">
      <c r="B2" s="1041"/>
      <c r="C2" s="1088"/>
      <c r="D2" s="1041"/>
      <c r="E2" s="1041"/>
      <c r="F2" s="1041"/>
      <c r="G2" s="1041"/>
      <c r="H2" s="1041"/>
      <c r="I2" s="1041"/>
      <c r="J2" s="1041"/>
      <c r="K2" s="1041"/>
    </row>
    <row r="3" spans="1:13" ht="13.5" customHeight="1" x14ac:dyDescent="0.2">
      <c r="A3" s="1087" t="s">
        <v>869</v>
      </c>
      <c r="C3" s="1043"/>
      <c r="D3" s="1043"/>
      <c r="E3" s="1043"/>
      <c r="F3" s="1043"/>
      <c r="G3" s="1043"/>
      <c r="H3" s="1043"/>
      <c r="I3" s="1043"/>
      <c r="J3" s="1043"/>
      <c r="K3" s="1043"/>
    </row>
    <row r="4" spans="1:13" ht="13.5" customHeight="1" x14ac:dyDescent="0.2">
      <c r="A4" s="1081" t="s">
        <v>1335</v>
      </c>
      <c r="B4" s="1040"/>
      <c r="C4" s="1065"/>
      <c r="D4" s="1065"/>
      <c r="E4" s="1053"/>
      <c r="F4" s="1053"/>
      <c r="G4" s="1053"/>
      <c r="H4" s="1053"/>
      <c r="I4" s="1053"/>
      <c r="J4" s="1050"/>
      <c r="K4" s="1050"/>
      <c r="L4" s="1040"/>
      <c r="M4" s="1040"/>
    </row>
    <row r="5" spans="1:13" ht="13.5" customHeight="1" x14ac:dyDescent="0.2">
      <c r="A5" s="1040"/>
      <c r="B5" s="1040"/>
      <c r="C5" s="1065"/>
      <c r="D5" s="1065"/>
      <c r="E5" s="1053"/>
      <c r="F5" s="1053"/>
      <c r="G5" s="1053"/>
      <c r="H5" s="1053"/>
      <c r="I5" s="1053"/>
      <c r="J5" s="1086"/>
      <c r="K5" s="1040"/>
      <c r="L5" s="1040"/>
      <c r="M5" s="1040"/>
    </row>
    <row r="6" spans="1:13" ht="13.5" customHeight="1" x14ac:dyDescent="0.2">
      <c r="A6" s="1040"/>
      <c r="B6" s="1040"/>
      <c r="C6" s="1069"/>
      <c r="D6" s="1070"/>
      <c r="E6" s="1069"/>
      <c r="F6" s="1068"/>
      <c r="G6" s="1069"/>
      <c r="H6" s="1068"/>
      <c r="I6" s="1067"/>
      <c r="J6" s="1048"/>
      <c r="K6" s="1072"/>
      <c r="L6" s="1040"/>
      <c r="M6" s="1040"/>
    </row>
    <row r="7" spans="1:13" ht="13.5" customHeight="1" x14ac:dyDescent="0.2">
      <c r="A7" s="1066"/>
      <c r="B7" s="1065"/>
      <c r="C7" s="1065"/>
      <c r="D7" s="1065"/>
      <c r="E7" s="1053"/>
      <c r="F7" s="1053"/>
      <c r="G7" s="1053"/>
      <c r="H7" s="1053"/>
      <c r="I7" s="1053"/>
      <c r="J7" s="1050"/>
      <c r="K7" s="1050"/>
      <c r="L7" s="1040"/>
      <c r="M7" s="1040"/>
    </row>
    <row r="8" spans="1:13" ht="13.5" customHeight="1" x14ac:dyDescent="0.2">
      <c r="A8" s="1076"/>
      <c r="B8" s="1070"/>
      <c r="C8" s="1070"/>
      <c r="D8" s="1070"/>
      <c r="E8" s="1048"/>
      <c r="F8" s="1048"/>
      <c r="G8" s="1048"/>
      <c r="H8" s="1048"/>
      <c r="I8" s="1048"/>
      <c r="J8" s="1056"/>
      <c r="K8" s="1053"/>
      <c r="L8" s="1040"/>
      <c r="M8" s="1040"/>
    </row>
    <row r="9" spans="1:13" ht="13.5" customHeight="1" x14ac:dyDescent="0.2">
      <c r="A9" s="1076"/>
      <c r="B9" s="1065"/>
      <c r="C9" s="1065"/>
      <c r="D9" s="1065"/>
      <c r="E9" s="1053"/>
      <c r="F9" s="1053"/>
      <c r="G9" s="1053"/>
      <c r="H9" s="1053"/>
      <c r="I9" s="1053"/>
      <c r="J9" s="1056"/>
      <c r="K9" s="1053"/>
      <c r="L9" s="1040"/>
      <c r="M9" s="1040"/>
    </row>
    <row r="10" spans="1:13" ht="13.5" customHeight="1" x14ac:dyDescent="0.2">
      <c r="A10" s="1076"/>
      <c r="B10" s="1065"/>
      <c r="C10" s="1065"/>
      <c r="D10" s="1065"/>
      <c r="E10" s="1053"/>
      <c r="F10" s="1053"/>
      <c r="G10" s="1053"/>
      <c r="H10" s="1053"/>
      <c r="I10" s="1053"/>
      <c r="J10" s="1056"/>
      <c r="K10" s="1053"/>
      <c r="L10" s="1040"/>
      <c r="M10" s="1040"/>
    </row>
    <row r="11" spans="1:13" ht="13.5" customHeight="1" x14ac:dyDescent="0.2">
      <c r="A11" s="1076"/>
      <c r="B11" s="1070"/>
      <c r="C11" s="1070"/>
      <c r="D11" s="1070"/>
      <c r="E11" s="1048"/>
      <c r="F11" s="1048"/>
      <c r="G11" s="1048"/>
      <c r="H11" s="1048"/>
      <c r="I11" s="1048"/>
      <c r="J11" s="1056"/>
      <c r="K11" s="1053"/>
      <c r="L11" s="1040"/>
      <c r="M11" s="1040"/>
    </row>
    <row r="12" spans="1:13" ht="13.5" customHeight="1" x14ac:dyDescent="0.2">
      <c r="A12" s="1076"/>
      <c r="B12" s="1070"/>
      <c r="C12" s="1070"/>
      <c r="D12" s="1070"/>
      <c r="E12" s="1048"/>
      <c r="F12" s="1048"/>
      <c r="G12" s="1048"/>
      <c r="H12" s="1048"/>
      <c r="I12" s="1048"/>
      <c r="J12" s="1056"/>
      <c r="K12" s="1053"/>
      <c r="L12" s="1040"/>
      <c r="M12" s="1040"/>
    </row>
    <row r="13" spans="1:13" ht="13.5" customHeight="1" x14ac:dyDescent="0.2">
      <c r="A13" s="1076"/>
      <c r="B13" s="1070"/>
      <c r="C13" s="1070"/>
      <c r="D13" s="1070"/>
      <c r="E13" s="1048"/>
      <c r="F13" s="1048"/>
      <c r="G13" s="1048"/>
      <c r="H13" s="1048"/>
      <c r="I13" s="1048"/>
      <c r="J13" s="1056"/>
      <c r="K13" s="1053"/>
      <c r="L13" s="1040"/>
      <c r="M13" s="1040"/>
    </row>
    <row r="14" spans="1:13" ht="13.5" customHeight="1" x14ac:dyDescent="0.2">
      <c r="A14" s="1076"/>
      <c r="B14" s="1070"/>
      <c r="C14" s="1070"/>
      <c r="D14" s="1070"/>
      <c r="E14" s="1048"/>
      <c r="F14" s="1048"/>
      <c r="G14" s="1048"/>
      <c r="H14" s="1048"/>
      <c r="I14" s="1048"/>
      <c r="J14" s="1056"/>
      <c r="K14" s="1053"/>
      <c r="L14" s="1040"/>
      <c r="M14" s="1040"/>
    </row>
    <row r="15" spans="1:13" ht="13.5" customHeight="1" x14ac:dyDescent="0.2">
      <c r="A15" s="1075"/>
      <c r="B15" s="1080"/>
      <c r="C15" s="1079"/>
      <c r="D15" s="1079"/>
      <c r="E15" s="1079"/>
      <c r="F15" s="1079"/>
      <c r="G15" s="1079"/>
      <c r="H15" s="1079"/>
      <c r="I15" s="1079"/>
      <c r="J15" s="1064"/>
      <c r="K15" s="1064"/>
      <c r="L15" s="1040"/>
      <c r="M15" s="1040"/>
    </row>
    <row r="16" spans="1:13" ht="13.5" customHeight="1" x14ac:dyDescent="0.2">
      <c r="A16" s="1085"/>
      <c r="B16" s="1070"/>
      <c r="C16" s="1048"/>
      <c r="D16" s="1048"/>
      <c r="E16" s="1048"/>
      <c r="F16" s="1048"/>
      <c r="G16" s="1048"/>
      <c r="H16" s="1048"/>
      <c r="I16" s="1048"/>
      <c r="J16" s="1064"/>
      <c r="K16" s="1064"/>
      <c r="L16" s="1040"/>
      <c r="M16" s="1040"/>
    </row>
    <row r="17" spans="1:13" ht="13.5" customHeight="1" x14ac:dyDescent="0.2">
      <c r="A17" s="1085"/>
      <c r="B17" s="1070"/>
      <c r="C17" s="1048"/>
      <c r="D17" s="1048"/>
      <c r="E17" s="1048"/>
      <c r="F17" s="1048"/>
      <c r="G17" s="1048"/>
      <c r="H17" s="1048"/>
      <c r="I17" s="1048"/>
      <c r="J17" s="1064"/>
      <c r="K17" s="1064"/>
      <c r="L17" s="1040"/>
      <c r="M17" s="1040"/>
    </row>
    <row r="18" spans="1:13" ht="13.5" customHeight="1" x14ac:dyDescent="0.25">
      <c r="A18" s="1066"/>
      <c r="B18" s="1066"/>
      <c r="C18" s="1084"/>
      <c r="D18" s="1084"/>
      <c r="E18" s="1053"/>
      <c r="F18" s="1053"/>
      <c r="G18" s="1053"/>
      <c r="H18" s="1053"/>
      <c r="I18" s="1053"/>
      <c r="J18" s="1053"/>
      <c r="K18" s="1053"/>
      <c r="L18" s="1040"/>
      <c r="M18" s="1040"/>
    </row>
    <row r="19" spans="1:13" ht="13.5" customHeight="1" x14ac:dyDescent="0.2">
      <c r="A19" s="1071"/>
      <c r="B19" s="1070"/>
      <c r="C19" s="1069"/>
      <c r="D19" s="1070"/>
      <c r="E19" s="1069"/>
      <c r="F19" s="1068"/>
      <c r="G19" s="1069"/>
      <c r="H19" s="1068"/>
      <c r="I19" s="1067"/>
      <c r="J19" s="1048"/>
      <c r="K19" s="1072"/>
      <c r="L19" s="1040"/>
      <c r="M19" s="1040"/>
    </row>
    <row r="20" spans="1:13" ht="13.5" customHeight="1" x14ac:dyDescent="0.2">
      <c r="A20" s="1066"/>
      <c r="B20" s="1065"/>
      <c r="C20" s="1065"/>
      <c r="D20" s="1065"/>
      <c r="E20" s="1053"/>
      <c r="F20" s="1053"/>
      <c r="G20" s="1053"/>
      <c r="H20" s="1053"/>
      <c r="I20" s="1053"/>
      <c r="J20" s="1050"/>
      <c r="K20" s="1050"/>
      <c r="L20" s="1040"/>
      <c r="M20" s="1040"/>
    </row>
    <row r="21" spans="1:13" ht="13.5" customHeight="1" x14ac:dyDescent="0.2">
      <c r="A21" s="1076"/>
      <c r="B21" s="1070"/>
      <c r="C21" s="1070"/>
      <c r="D21" s="1070"/>
      <c r="E21" s="1048"/>
      <c r="F21" s="1048"/>
      <c r="G21" s="1048"/>
      <c r="H21" s="1048"/>
      <c r="I21" s="1048"/>
      <c r="J21" s="1052"/>
      <c r="K21" s="1048"/>
      <c r="L21" s="1040"/>
      <c r="M21" s="1040"/>
    </row>
    <row r="22" spans="1:13" ht="13.5" customHeight="1" x14ac:dyDescent="0.2">
      <c r="A22" s="1076"/>
      <c r="B22" s="1070"/>
      <c r="C22" s="1070"/>
      <c r="D22" s="1070"/>
      <c r="E22" s="1048"/>
      <c r="F22" s="1048"/>
      <c r="G22" s="1048"/>
      <c r="H22" s="1048"/>
      <c r="I22" s="1048"/>
      <c r="J22" s="1052"/>
      <c r="K22" s="1048"/>
      <c r="L22" s="1040"/>
      <c r="M22" s="1040"/>
    </row>
    <row r="23" spans="1:13" ht="13.5" customHeight="1" x14ac:dyDescent="0.2">
      <c r="A23" s="1076"/>
      <c r="B23" s="1070"/>
      <c r="C23" s="1070"/>
      <c r="D23" s="1070"/>
      <c r="E23" s="1048"/>
      <c r="F23" s="1048"/>
      <c r="G23" s="1048"/>
      <c r="H23" s="1048"/>
      <c r="I23" s="1048"/>
      <c r="J23" s="1052"/>
      <c r="K23" s="1048"/>
      <c r="L23" s="1040"/>
      <c r="M23" s="1040"/>
    </row>
    <row r="24" spans="1:13" ht="13.5" customHeight="1" x14ac:dyDescent="0.2">
      <c r="B24" s="1065"/>
      <c r="C24" s="1065"/>
      <c r="D24" s="1065"/>
      <c r="E24" s="1053"/>
      <c r="F24" s="1053"/>
      <c r="G24" s="1053"/>
      <c r="H24" s="1053"/>
      <c r="I24" s="1053"/>
      <c r="J24" s="1056"/>
      <c r="K24" s="1053"/>
      <c r="L24" s="1040"/>
      <c r="M24" s="1040"/>
    </row>
    <row r="25" spans="1:13" ht="13.5" customHeight="1" x14ac:dyDescent="0.2">
      <c r="B25" s="1065"/>
      <c r="C25" s="1065"/>
      <c r="D25" s="1065"/>
      <c r="E25" s="1053"/>
      <c r="F25" s="1053"/>
      <c r="G25" s="1053"/>
      <c r="H25" s="1053"/>
      <c r="I25" s="1053"/>
      <c r="J25" s="1056"/>
      <c r="K25" s="1053"/>
      <c r="L25" s="1040"/>
      <c r="M25" s="1040"/>
    </row>
    <row r="26" spans="1:13" ht="13.5" customHeight="1" x14ac:dyDescent="0.25">
      <c r="A26" s="1083" t="s">
        <v>868</v>
      </c>
      <c r="B26" s="1040"/>
      <c r="C26" s="1082"/>
      <c r="D26" s="1040"/>
      <c r="E26" s="1040"/>
      <c r="F26" s="1040"/>
      <c r="G26" s="1040"/>
      <c r="H26" s="1040"/>
      <c r="I26" s="1040"/>
      <c r="J26" s="1040"/>
      <c r="K26" s="1048"/>
      <c r="L26" s="1040"/>
      <c r="M26" s="1040"/>
    </row>
    <row r="27" spans="1:13" ht="13.5" customHeight="1" x14ac:dyDescent="0.2">
      <c r="A27" s="1081" t="s">
        <v>1335</v>
      </c>
      <c r="B27" s="1070"/>
      <c r="C27" s="1070"/>
      <c r="D27" s="1070"/>
      <c r="E27" s="1048"/>
      <c r="F27" s="1048"/>
      <c r="G27" s="1048"/>
      <c r="H27" s="1048"/>
      <c r="I27" s="1048"/>
      <c r="J27" s="1040"/>
      <c r="K27" s="1048"/>
      <c r="L27" s="1040"/>
      <c r="M27" s="1040"/>
    </row>
    <row r="28" spans="1:13" ht="13.5" customHeight="1" x14ac:dyDescent="0.2">
      <c r="A28" s="1040"/>
      <c r="B28" s="1070"/>
      <c r="C28" s="1070"/>
      <c r="D28" s="1070"/>
      <c r="E28" s="1048"/>
      <c r="F28" s="1048"/>
      <c r="G28" s="1048"/>
      <c r="H28" s="1048"/>
      <c r="I28" s="1048"/>
      <c r="J28" s="1040"/>
      <c r="K28" s="1064"/>
      <c r="L28" s="1040"/>
      <c r="M28" s="1040"/>
    </row>
    <row r="29" spans="1:13" ht="13.5" customHeight="1" x14ac:dyDescent="0.2">
      <c r="A29" s="1075"/>
      <c r="B29" s="1080"/>
      <c r="C29" s="1079"/>
      <c r="D29" s="1079"/>
      <c r="E29" s="1079"/>
      <c r="F29" s="1079"/>
      <c r="G29" s="1079"/>
      <c r="H29" s="1079"/>
      <c r="I29" s="1079"/>
      <c r="J29" s="1052"/>
      <c r="K29" s="1050"/>
      <c r="L29" s="1040"/>
      <c r="M29" s="1040"/>
    </row>
    <row r="30" spans="1:13" ht="13.5" customHeight="1" x14ac:dyDescent="0.2">
      <c r="A30" s="1066"/>
      <c r="B30" s="1074"/>
      <c r="C30" s="1046"/>
      <c r="D30" s="1046"/>
      <c r="E30" s="1046"/>
      <c r="F30" s="1046"/>
      <c r="G30" s="1046"/>
      <c r="H30" s="1046"/>
      <c r="I30" s="1046"/>
      <c r="J30" s="1052"/>
      <c r="K30" s="1077"/>
      <c r="L30" s="1040"/>
      <c r="M30" s="1040"/>
    </row>
    <row r="31" spans="1:13" ht="13.5" customHeight="1" x14ac:dyDescent="0.25">
      <c r="A31" s="1047"/>
      <c r="B31" s="1047"/>
      <c r="C31" s="1078"/>
      <c r="D31" s="1077"/>
      <c r="E31" s="1077"/>
      <c r="F31" s="1077"/>
      <c r="G31" s="1077"/>
      <c r="H31" s="1077"/>
      <c r="I31" s="1077"/>
      <c r="J31" s="1064"/>
      <c r="K31" s="1072"/>
      <c r="L31" s="1040"/>
      <c r="M31" s="1040"/>
    </row>
    <row r="32" spans="1:13" ht="13.5" customHeight="1" x14ac:dyDescent="0.2">
      <c r="A32" s="1071"/>
      <c r="B32" s="1070"/>
      <c r="C32" s="1069"/>
      <c r="D32" s="1070"/>
      <c r="E32" s="1069"/>
      <c r="F32" s="1068"/>
      <c r="G32" s="1069"/>
      <c r="H32" s="1068"/>
      <c r="I32" s="1067"/>
      <c r="J32" s="1050"/>
      <c r="K32" s="1050"/>
      <c r="L32" s="1040"/>
      <c r="M32" s="1040"/>
    </row>
    <row r="33" spans="1:13" ht="13.5" customHeight="1" x14ac:dyDescent="0.2">
      <c r="A33" s="1066"/>
      <c r="B33" s="1065"/>
      <c r="C33" s="1065"/>
      <c r="D33" s="1065"/>
      <c r="E33" s="1053"/>
      <c r="F33" s="1053"/>
      <c r="G33" s="1053"/>
      <c r="H33" s="1053"/>
      <c r="I33" s="1053"/>
      <c r="J33" s="1047"/>
      <c r="K33" s="1048"/>
      <c r="L33" s="1040"/>
      <c r="M33" s="1040"/>
    </row>
    <row r="34" spans="1:13" ht="13.5" customHeight="1" x14ac:dyDescent="0.2">
      <c r="A34" s="1076"/>
      <c r="B34" s="1070"/>
      <c r="C34" s="1070"/>
      <c r="D34" s="1070"/>
      <c r="E34" s="1048"/>
      <c r="F34" s="1048"/>
      <c r="G34" s="1048"/>
      <c r="H34" s="1048"/>
      <c r="I34" s="1048"/>
      <c r="J34" s="1048"/>
      <c r="K34" s="1048"/>
      <c r="L34" s="1040"/>
      <c r="M34" s="1040"/>
    </row>
    <row r="35" spans="1:13" ht="13.5" customHeight="1" x14ac:dyDescent="0.2">
      <c r="A35" s="1076"/>
      <c r="B35" s="1070"/>
      <c r="C35" s="1070"/>
      <c r="D35" s="1070"/>
      <c r="E35" s="1048"/>
      <c r="F35" s="1048"/>
      <c r="G35" s="1048"/>
      <c r="H35" s="1048"/>
      <c r="I35" s="1048"/>
      <c r="J35" s="1050"/>
      <c r="K35" s="1048"/>
      <c r="L35" s="1040"/>
      <c r="M35" s="1040"/>
    </row>
    <row r="36" spans="1:13" ht="13.5" customHeight="1" x14ac:dyDescent="0.2">
      <c r="A36" s="1076"/>
      <c r="B36" s="1070"/>
      <c r="C36" s="1070"/>
      <c r="D36" s="1070"/>
      <c r="E36" s="1048"/>
      <c r="F36" s="1048"/>
      <c r="G36" s="1048"/>
      <c r="H36" s="1048"/>
      <c r="I36" s="1048"/>
      <c r="J36" s="1052"/>
      <c r="K36" s="1053"/>
      <c r="L36" s="1040"/>
      <c r="M36" s="1040"/>
    </row>
    <row r="37" spans="1:13" ht="13.5" customHeight="1" x14ac:dyDescent="0.2">
      <c r="A37" s="1076"/>
      <c r="B37" s="1065"/>
      <c r="C37" s="1065"/>
      <c r="D37" s="1065"/>
      <c r="E37" s="1053"/>
      <c r="F37" s="1053"/>
      <c r="G37" s="1053"/>
      <c r="H37" s="1053"/>
      <c r="I37" s="1053"/>
      <c r="J37" s="1052"/>
      <c r="K37" s="1053"/>
      <c r="L37" s="1040"/>
      <c r="M37" s="1040"/>
    </row>
    <row r="38" spans="1:13" ht="13.5" customHeight="1" x14ac:dyDescent="0.2">
      <c r="A38" s="1076"/>
      <c r="B38" s="1065"/>
      <c r="C38" s="1065"/>
      <c r="D38" s="1065"/>
      <c r="E38" s="1053"/>
      <c r="F38" s="1053"/>
      <c r="G38" s="1053"/>
      <c r="H38" s="1053"/>
      <c r="I38" s="1053"/>
      <c r="J38" s="1052"/>
      <c r="K38" s="1048"/>
      <c r="L38" s="1040"/>
      <c r="M38" s="1040"/>
    </row>
    <row r="39" spans="1:13" ht="13.5" customHeight="1" x14ac:dyDescent="0.2">
      <c r="A39" s="1076"/>
      <c r="B39" s="1070"/>
      <c r="C39" s="1070"/>
      <c r="D39" s="1070"/>
      <c r="E39" s="1048"/>
      <c r="F39" s="1048"/>
      <c r="G39" s="1048"/>
      <c r="H39" s="1048"/>
      <c r="I39" s="1048"/>
      <c r="J39" s="1056"/>
      <c r="K39" s="1048"/>
      <c r="L39" s="1040"/>
      <c r="M39" s="1040"/>
    </row>
    <row r="40" spans="1:13" ht="13.5" customHeight="1" x14ac:dyDescent="0.2">
      <c r="A40" s="1076"/>
      <c r="B40" s="1070"/>
      <c r="C40" s="1070"/>
      <c r="D40" s="1070"/>
      <c r="E40" s="1048"/>
      <c r="F40" s="1048"/>
      <c r="G40" s="1048"/>
      <c r="H40" s="1048"/>
      <c r="I40" s="1048"/>
      <c r="J40" s="1056"/>
      <c r="K40" s="1050"/>
      <c r="L40" s="1040"/>
      <c r="M40" s="1040"/>
    </row>
    <row r="41" spans="1:13" ht="13.5" customHeight="1" x14ac:dyDescent="0.2">
      <c r="A41" s="1075"/>
      <c r="B41" s="1074"/>
      <c r="C41" s="1046"/>
      <c r="D41" s="1046"/>
      <c r="E41" s="1046"/>
      <c r="F41" s="1046"/>
      <c r="G41" s="1046"/>
      <c r="H41" s="1046"/>
      <c r="I41" s="1046"/>
      <c r="J41" s="1052"/>
      <c r="K41" s="1050"/>
      <c r="L41" s="1040"/>
      <c r="M41" s="1040"/>
    </row>
    <row r="42" spans="1:13" ht="13.5" customHeight="1" x14ac:dyDescent="0.2">
      <c r="A42" s="1066"/>
      <c r="B42" s="1074"/>
      <c r="C42" s="1046"/>
      <c r="D42" s="1046"/>
      <c r="E42" s="1046"/>
      <c r="F42" s="1046"/>
      <c r="G42" s="1046"/>
      <c r="H42" s="1046"/>
      <c r="I42" s="1046"/>
      <c r="J42" s="1052"/>
      <c r="K42" s="1069"/>
      <c r="L42" s="1040"/>
      <c r="M42" s="1040"/>
    </row>
    <row r="43" spans="1:13" ht="13.5" customHeight="1" x14ac:dyDescent="0.2">
      <c r="A43" s="1073"/>
      <c r="B43" s="1069"/>
      <c r="C43" s="1069"/>
      <c r="D43" s="1069"/>
      <c r="E43" s="1069"/>
      <c r="F43" s="1069"/>
      <c r="G43" s="1069"/>
      <c r="H43" s="1069"/>
      <c r="I43" s="1069"/>
      <c r="J43" s="1050"/>
      <c r="K43" s="1072"/>
      <c r="L43" s="1040"/>
      <c r="M43" s="1040"/>
    </row>
    <row r="44" spans="1:13" ht="13.5" customHeight="1" x14ac:dyDescent="0.2">
      <c r="A44" s="1071"/>
      <c r="B44" s="1070"/>
      <c r="C44" s="1069"/>
      <c r="D44" s="1070"/>
      <c r="E44" s="1069"/>
      <c r="F44" s="1068"/>
      <c r="G44" s="1069"/>
      <c r="H44" s="1068"/>
      <c r="I44" s="1067"/>
      <c r="J44" s="1050"/>
      <c r="K44" s="1050"/>
      <c r="L44" s="1040"/>
      <c r="M44" s="1040"/>
    </row>
    <row r="45" spans="1:13" ht="13.5" customHeight="1" x14ac:dyDescent="0.2">
      <c r="A45" s="1066"/>
      <c r="B45" s="1065"/>
      <c r="C45" s="1065"/>
      <c r="D45" s="1065"/>
      <c r="E45" s="1053"/>
      <c r="F45" s="1053"/>
      <c r="G45" s="1053"/>
      <c r="H45" s="1053"/>
      <c r="I45" s="1053"/>
      <c r="J45" s="1043"/>
      <c r="K45" s="1053"/>
    </row>
    <row r="46" spans="1:13" ht="13.5" customHeight="1" x14ac:dyDescent="0.25">
      <c r="H46" s="1053"/>
      <c r="I46" s="1053"/>
      <c r="J46" s="1062"/>
      <c r="K46" s="1053"/>
    </row>
    <row r="47" spans="1:13" ht="13.5" customHeight="1" x14ac:dyDescent="0.25">
      <c r="C47" s="1109"/>
      <c r="J47" s="1056"/>
      <c r="K47" s="1053"/>
    </row>
    <row r="48" spans="1:13" ht="13.5" customHeight="1" x14ac:dyDescent="0.2">
      <c r="A48" s="1110" t="s">
        <v>867</v>
      </c>
      <c r="B48" s="1111"/>
      <c r="C48" s="1111"/>
      <c r="D48" s="1111"/>
      <c r="E48" s="1111"/>
      <c r="F48" s="1111"/>
      <c r="G48" s="1053"/>
      <c r="H48" s="1053"/>
      <c r="J48" s="1056"/>
      <c r="K48" s="1048"/>
    </row>
    <row r="49" spans="1:11" ht="13.5" customHeight="1" x14ac:dyDescent="0.25">
      <c r="C49" s="1109"/>
      <c r="G49" s="1053"/>
      <c r="I49" s="1053"/>
      <c r="J49" s="1056"/>
      <c r="K49" s="1048"/>
    </row>
    <row r="50" spans="1:11" ht="13.5" customHeight="1" x14ac:dyDescent="0.25">
      <c r="A50" s="1112" t="s">
        <v>866</v>
      </c>
      <c r="B50" s="1113"/>
      <c r="C50" s="1114"/>
      <c r="D50" s="1113"/>
      <c r="G50" s="1053"/>
      <c r="I50" s="1046"/>
      <c r="J50" s="1050"/>
      <c r="K50" s="1050"/>
    </row>
    <row r="51" spans="1:11" ht="13.5" customHeight="1" x14ac:dyDescent="0.2">
      <c r="A51" s="1115" t="s">
        <v>173</v>
      </c>
      <c r="B51" s="1678" t="s">
        <v>1336</v>
      </c>
      <c r="C51" s="1608" t="s">
        <v>1005</v>
      </c>
      <c r="D51" s="1609" t="s">
        <v>963</v>
      </c>
      <c r="E51" s="1609" t="s">
        <v>878</v>
      </c>
      <c r="F51" s="1609" t="s">
        <v>822</v>
      </c>
      <c r="H51" s="1053"/>
      <c r="I51" s="1046"/>
      <c r="J51" s="1050"/>
      <c r="K51" s="1050"/>
    </row>
    <row r="52" spans="1:11" ht="13.5" customHeight="1" x14ac:dyDescent="0.2">
      <c r="A52" s="1116" t="s">
        <v>863</v>
      </c>
      <c r="B52" s="1215">
        <v>15</v>
      </c>
      <c r="C52" s="1215">
        <v>14</v>
      </c>
      <c r="D52" s="1215">
        <v>19</v>
      </c>
      <c r="E52" s="1215">
        <v>18</v>
      </c>
      <c r="F52" s="1215">
        <v>15</v>
      </c>
      <c r="I52" s="1048"/>
      <c r="J52" s="1064"/>
      <c r="K52" s="1064"/>
    </row>
    <row r="53" spans="1:11" ht="13.5" customHeight="1" x14ac:dyDescent="0.2">
      <c r="A53" s="1117" t="s">
        <v>862</v>
      </c>
      <c r="B53" s="1214">
        <v>11</v>
      </c>
      <c r="C53" s="1214">
        <v>13</v>
      </c>
      <c r="D53" s="1214">
        <v>19</v>
      </c>
      <c r="E53" s="1214">
        <v>16</v>
      </c>
      <c r="F53" s="1214">
        <v>15</v>
      </c>
      <c r="G53" s="1051"/>
      <c r="H53" s="1043"/>
      <c r="I53" s="1063"/>
      <c r="J53" s="1062"/>
      <c r="K53" s="1061"/>
    </row>
    <row r="54" spans="1:11" ht="13.5" customHeight="1" x14ac:dyDescent="0.2">
      <c r="A54" s="1117" t="s">
        <v>861</v>
      </c>
      <c r="B54" s="1214">
        <v>9</v>
      </c>
      <c r="C54" s="1214">
        <v>3</v>
      </c>
      <c r="D54" s="1214">
        <v>3</v>
      </c>
      <c r="E54" s="1214">
        <v>2</v>
      </c>
      <c r="F54" s="1214">
        <v>4</v>
      </c>
      <c r="G54" s="1058"/>
      <c r="H54" s="1060"/>
      <c r="I54" s="1053"/>
      <c r="J54" s="1050"/>
      <c r="K54" s="1050"/>
    </row>
    <row r="55" spans="1:11" ht="13.5" customHeight="1" x14ac:dyDescent="0.2">
      <c r="A55" s="1117" t="s">
        <v>860</v>
      </c>
      <c r="B55" s="1214">
        <v>2</v>
      </c>
      <c r="C55" s="1214">
        <v>3</v>
      </c>
      <c r="D55" s="1214">
        <v>1</v>
      </c>
      <c r="E55" s="1214">
        <v>2</v>
      </c>
      <c r="F55" s="1214">
        <v>2</v>
      </c>
      <c r="G55" s="1059"/>
      <c r="H55" s="1055"/>
      <c r="J55" s="1056"/>
      <c r="K55" s="1053"/>
    </row>
    <row r="56" spans="1:11" ht="13.5" customHeight="1" x14ac:dyDescent="0.2">
      <c r="A56" s="1117" t="s">
        <v>859</v>
      </c>
      <c r="B56" s="1214">
        <v>5</v>
      </c>
      <c r="C56" s="1214">
        <v>3</v>
      </c>
      <c r="D56" s="1214">
        <v>5</v>
      </c>
      <c r="E56" s="1214">
        <v>6</v>
      </c>
      <c r="F56" s="1214">
        <v>3</v>
      </c>
      <c r="G56" s="1059"/>
      <c r="H56" s="1055"/>
      <c r="I56" s="1053"/>
      <c r="J56" s="1056"/>
      <c r="K56" s="1053"/>
    </row>
    <row r="57" spans="1:11" ht="13.5" customHeight="1" x14ac:dyDescent="0.2">
      <c r="A57" s="1117" t="s">
        <v>865</v>
      </c>
      <c r="B57" s="1214">
        <v>2</v>
      </c>
      <c r="C57" s="1214">
        <v>2</v>
      </c>
      <c r="D57" s="1214">
        <v>2</v>
      </c>
      <c r="E57" s="1214">
        <v>2</v>
      </c>
      <c r="F57" s="1214">
        <v>1</v>
      </c>
      <c r="G57" s="1058"/>
      <c r="H57" s="1055"/>
      <c r="I57" s="1053"/>
      <c r="J57" s="1056"/>
      <c r="K57" s="1053"/>
    </row>
    <row r="58" spans="1:11" ht="13.5" customHeight="1" x14ac:dyDescent="0.2">
      <c r="A58" s="1118" t="s">
        <v>450</v>
      </c>
      <c r="B58" s="1677">
        <v>0.5</v>
      </c>
      <c r="C58" s="1610">
        <v>0.4</v>
      </c>
      <c r="D58" s="1610">
        <v>0.4</v>
      </c>
      <c r="E58" s="1610">
        <v>0.38</v>
      </c>
      <c r="F58" s="1610">
        <v>0.43</v>
      </c>
      <c r="G58" s="1058"/>
      <c r="H58" s="1055"/>
      <c r="I58" s="1053"/>
      <c r="J58" s="1056"/>
      <c r="K58" s="1053"/>
    </row>
    <row r="59" spans="1:11" ht="13.5" customHeight="1" x14ac:dyDescent="0.25">
      <c r="A59" s="1098"/>
      <c r="B59" s="1098"/>
      <c r="C59" s="1099"/>
      <c r="D59" s="1098"/>
      <c r="E59" s="1098"/>
      <c r="F59" s="1098"/>
      <c r="G59" s="1057"/>
      <c r="H59" s="1054"/>
      <c r="I59" s="1053"/>
      <c r="J59" s="1056"/>
      <c r="K59" s="1053"/>
    </row>
    <row r="60" spans="1:11" ht="13.5" customHeight="1" x14ac:dyDescent="0.2">
      <c r="A60" s="42" t="s">
        <v>864</v>
      </c>
      <c r="B60" s="1100"/>
      <c r="C60" s="1100"/>
      <c r="D60" s="1101"/>
      <c r="E60" s="1101"/>
      <c r="F60" s="1101"/>
      <c r="G60" s="1055"/>
      <c r="I60" s="1048"/>
      <c r="J60" s="1052"/>
      <c r="K60" s="1048"/>
    </row>
    <row r="61" spans="1:11" ht="13.5" customHeight="1" x14ac:dyDescent="0.2">
      <c r="A61" s="1115" t="s">
        <v>173</v>
      </c>
      <c r="B61" s="1678" t="s">
        <v>1336</v>
      </c>
      <c r="C61" s="1608" t="s">
        <v>1005</v>
      </c>
      <c r="D61" s="1609" t="s">
        <v>963</v>
      </c>
      <c r="E61" s="1609" t="s">
        <v>878</v>
      </c>
      <c r="F61" s="1609" t="s">
        <v>822</v>
      </c>
      <c r="G61" s="1054"/>
      <c r="H61" s="1053"/>
      <c r="I61" s="1048"/>
      <c r="J61" s="1052"/>
      <c r="K61" s="1048"/>
    </row>
    <row r="62" spans="1:11" s="1049" customFormat="1" ht="13.5" customHeight="1" x14ac:dyDescent="0.2">
      <c r="A62" s="1135" t="s">
        <v>863</v>
      </c>
      <c r="B62" s="1215">
        <v>37</v>
      </c>
      <c r="C62" s="1215">
        <v>38</v>
      </c>
      <c r="D62" s="1215">
        <v>47</v>
      </c>
      <c r="E62" s="1215">
        <v>38</v>
      </c>
      <c r="F62" s="1215">
        <v>49</v>
      </c>
      <c r="G62" s="1051"/>
      <c r="H62" s="1048"/>
      <c r="I62" s="1046"/>
      <c r="J62" s="1050"/>
      <c r="K62" s="1050"/>
    </row>
    <row r="63" spans="1:11" ht="13.5" customHeight="1" x14ac:dyDescent="0.2">
      <c r="A63" s="1136" t="s">
        <v>862</v>
      </c>
      <c r="B63" s="1214">
        <v>37</v>
      </c>
      <c r="C63" s="1214">
        <v>40</v>
      </c>
      <c r="D63" s="1214">
        <v>48</v>
      </c>
      <c r="E63" s="1214">
        <v>39</v>
      </c>
      <c r="F63" s="1214">
        <v>49</v>
      </c>
      <c r="G63" s="1042"/>
      <c r="H63" s="1048"/>
      <c r="I63" s="1044"/>
      <c r="J63" s="1047"/>
      <c r="K63" s="1044"/>
    </row>
    <row r="64" spans="1:11" ht="13.5" customHeight="1" x14ac:dyDescent="0.2">
      <c r="A64" s="1136" t="s">
        <v>861</v>
      </c>
      <c r="B64" s="1214">
        <v>5</v>
      </c>
      <c r="C64" s="1214">
        <v>6</v>
      </c>
      <c r="D64" s="1214">
        <v>4</v>
      </c>
      <c r="E64" s="1214">
        <v>5</v>
      </c>
      <c r="F64" s="1214">
        <v>5</v>
      </c>
      <c r="G64" s="1042"/>
      <c r="H64" s="1046"/>
      <c r="I64" s="1041"/>
      <c r="J64" s="1041"/>
      <c r="K64" s="1041"/>
    </row>
    <row r="65" spans="1:11" ht="13.5" customHeight="1" x14ac:dyDescent="0.2">
      <c r="A65" s="1136" t="s">
        <v>860</v>
      </c>
      <c r="B65" s="1214">
        <v>3</v>
      </c>
      <c r="C65" s="1214">
        <v>1</v>
      </c>
      <c r="D65" s="1214">
        <v>1</v>
      </c>
      <c r="E65" s="1214">
        <v>1</v>
      </c>
      <c r="F65" s="1214">
        <v>2</v>
      </c>
      <c r="G65" s="1045"/>
      <c r="H65" s="1044"/>
      <c r="I65" s="1043"/>
      <c r="J65" s="1043"/>
      <c r="K65" s="1043"/>
    </row>
    <row r="66" spans="1:11" ht="13.5" customHeight="1" x14ac:dyDescent="0.2">
      <c r="A66" s="1136" t="s">
        <v>859</v>
      </c>
      <c r="B66" s="1214">
        <v>0</v>
      </c>
      <c r="C66" s="1214">
        <v>1</v>
      </c>
      <c r="D66" s="1214">
        <v>0</v>
      </c>
      <c r="E66" s="1214">
        <v>1</v>
      </c>
      <c r="F66" s="1214">
        <v>1</v>
      </c>
      <c r="G66" s="1042"/>
      <c r="H66" s="1041"/>
      <c r="I66" s="1040"/>
      <c r="J66" s="1040"/>
      <c r="K66" s="1040"/>
    </row>
    <row r="67" spans="1:11" ht="13.5" customHeight="1" x14ac:dyDescent="0.2">
      <c r="A67" s="1137" t="s">
        <v>450</v>
      </c>
      <c r="B67" s="1677">
        <v>0.17</v>
      </c>
      <c r="C67" s="1610">
        <v>0.18</v>
      </c>
      <c r="D67" s="1610">
        <v>0.11</v>
      </c>
      <c r="E67" s="1610">
        <v>0.2</v>
      </c>
      <c r="F67" s="1610">
        <v>0.13</v>
      </c>
      <c r="G67" s="1040"/>
      <c r="H67" s="1040"/>
      <c r="I67" s="1040"/>
      <c r="J67" s="1040"/>
      <c r="K67" s="1040"/>
    </row>
    <row r="68" spans="1:11" ht="13.5" customHeight="1" x14ac:dyDescent="0.25">
      <c r="A68" s="1102"/>
      <c r="B68" s="1098"/>
      <c r="C68" s="1099"/>
      <c r="D68" s="1098"/>
      <c r="E68" s="1098"/>
      <c r="F68" s="1098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  <oddFooter>&amp;C&amp;"Calibri,Regular"&amp;7&amp;K000000Fact book - Q3 2019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C5AE-6768-411F-B5B2-0D7D007D19AA}">
  <sheetPr codeName="Sheet45">
    <tabColor theme="8" tint="0.59999389629810485"/>
  </sheetPr>
  <dimension ref="A1:T67"/>
  <sheetViews>
    <sheetView view="pageBreakPreview" topLeftCell="A52" zoomScale="115" zoomScaleNormal="100" zoomScaleSheetLayoutView="115" workbookViewId="0">
      <selection activeCell="O60" sqref="O60"/>
    </sheetView>
  </sheetViews>
  <sheetFormatPr defaultColWidth="9.140625" defaultRowHeight="13.5" customHeight="1" x14ac:dyDescent="0.25"/>
  <cols>
    <col min="1" max="1" width="26.85546875" style="1342" customWidth="1"/>
    <col min="2" max="2" width="7" style="1342" customWidth="1"/>
    <col min="3" max="3" width="6.5703125" style="660" customWidth="1"/>
    <col min="4" max="4" width="7" style="1342" customWidth="1"/>
    <col min="5" max="5" width="6.5703125" style="660" customWidth="1"/>
    <col min="6" max="6" width="7" style="1342" customWidth="1"/>
    <col min="7" max="7" width="6.5703125" style="660" customWidth="1"/>
    <col min="8" max="8" width="6.85546875" style="1342" customWidth="1"/>
    <col min="9" max="11" width="6.5703125" style="1342" customWidth="1"/>
    <col min="12" max="12" width="8" style="1342" customWidth="1"/>
    <col min="13" max="13" width="6.42578125" style="1342" customWidth="1"/>
    <col min="14" max="16384" width="9.140625" style="1342"/>
  </cols>
  <sheetData>
    <row r="1" spans="1:11" ht="13.5" customHeight="1" x14ac:dyDescent="0.2">
      <c r="A1" s="683" t="s">
        <v>464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</row>
    <row r="2" spans="1:11" ht="13.5" customHeight="1" x14ac:dyDescent="0.2">
      <c r="A2" s="1355" t="s">
        <v>701</v>
      </c>
      <c r="B2" s="1354"/>
      <c r="C2" s="1354"/>
      <c r="D2" s="1354"/>
      <c r="E2" s="1354"/>
      <c r="F2" s="1354"/>
      <c r="G2" s="1354"/>
      <c r="H2" s="1354"/>
      <c r="I2" s="1353"/>
      <c r="J2" s="1353"/>
      <c r="K2" s="1353"/>
    </row>
    <row r="3" spans="1:11" ht="13.5" customHeight="1" x14ac:dyDescent="0.2">
      <c r="A3" s="1355"/>
      <c r="B3" s="1354"/>
      <c r="C3" s="1354"/>
      <c r="D3" s="1354"/>
      <c r="E3" s="1354"/>
      <c r="F3" s="1354"/>
      <c r="G3" s="1354"/>
      <c r="H3" s="1354"/>
      <c r="I3" s="1353"/>
      <c r="J3" s="1353"/>
      <c r="K3" s="1353"/>
    </row>
    <row r="4" spans="1:11" ht="13.5" customHeight="1" x14ac:dyDescent="0.25">
      <c r="A4" s="674" t="s">
        <v>700</v>
      </c>
      <c r="B4" s="662"/>
      <c r="C4" s="665"/>
      <c r="D4" s="662"/>
      <c r="E4" s="665"/>
      <c r="F4" s="662"/>
      <c r="G4" s="665"/>
      <c r="H4" s="1343"/>
      <c r="I4" s="1343"/>
      <c r="J4" s="1343"/>
      <c r="K4" s="1343"/>
    </row>
    <row r="5" spans="1:11" ht="13.5" customHeight="1" thickBot="1" x14ac:dyDescent="0.25">
      <c r="A5" s="672" t="s">
        <v>461</v>
      </c>
      <c r="B5" s="659" t="s">
        <v>1335</v>
      </c>
      <c r="C5" s="672" t="s">
        <v>351</v>
      </c>
      <c r="D5" s="659" t="s">
        <v>1004</v>
      </c>
      <c r="E5" s="672" t="s">
        <v>351</v>
      </c>
      <c r="F5" s="659" t="s">
        <v>957</v>
      </c>
      <c r="G5" s="672" t="s">
        <v>351</v>
      </c>
      <c r="H5" s="659" t="s">
        <v>874</v>
      </c>
      <c r="I5" s="672" t="s">
        <v>351</v>
      </c>
      <c r="J5" s="659" t="s">
        <v>817</v>
      </c>
      <c r="K5" s="659" t="s">
        <v>351</v>
      </c>
    </row>
    <row r="6" spans="1:11" ht="13.5" customHeight="1" x14ac:dyDescent="0.2">
      <c r="A6" s="1351"/>
      <c r="B6" s="1351"/>
      <c r="C6" s="1351"/>
      <c r="D6" s="1351"/>
      <c r="E6" s="1351"/>
      <c r="F6" s="1351"/>
      <c r="G6" s="1351"/>
      <c r="H6" s="1351"/>
      <c r="I6" s="1351"/>
      <c r="J6" s="1351"/>
      <c r="K6" s="1351"/>
    </row>
    <row r="7" spans="1:11" ht="13.5" customHeight="1" x14ac:dyDescent="0.2">
      <c r="A7" s="671" t="s">
        <v>460</v>
      </c>
      <c r="B7" s="1348">
        <v>16.658478063075101</v>
      </c>
      <c r="C7" s="2366">
        <v>0.63435070927262005</v>
      </c>
      <c r="D7" s="1348">
        <v>16.6467191059659</v>
      </c>
      <c r="E7" s="2368">
        <v>0.64113730987002304</v>
      </c>
      <c r="F7" s="1348">
        <v>15.221397174117801</v>
      </c>
      <c r="G7" s="2368">
        <v>0.65208474898694002</v>
      </c>
      <c r="H7" s="1348">
        <v>15.2600655495516</v>
      </c>
      <c r="I7" s="2368">
        <v>0.65980458115169005</v>
      </c>
      <c r="J7" s="1348">
        <v>15.366989462762</v>
      </c>
      <c r="K7" s="2368">
        <v>0.66022356662293502</v>
      </c>
    </row>
    <row r="8" spans="1:11" ht="13.5" customHeight="1" x14ac:dyDescent="0.2">
      <c r="A8" s="671" t="s">
        <v>459</v>
      </c>
      <c r="B8" s="1348">
        <v>2.3312707890777</v>
      </c>
      <c r="C8" s="2366">
        <v>8.8774212923805801E-2</v>
      </c>
      <c r="D8" s="1348">
        <v>2.3163140380695499</v>
      </c>
      <c r="E8" s="2368">
        <v>8.9211293932980204E-2</v>
      </c>
      <c r="F8" s="1348">
        <v>2.0468351750291101</v>
      </c>
      <c r="G8" s="2368">
        <v>8.7686431544931498E-2</v>
      </c>
      <c r="H8" s="1348">
        <v>2.0535113461674799</v>
      </c>
      <c r="I8" s="2368">
        <v>8.8788360000727207E-2</v>
      </c>
      <c r="J8" s="1348">
        <v>2.0820130674485702</v>
      </c>
      <c r="K8" s="2368">
        <v>8.9451098829568296E-2</v>
      </c>
    </row>
    <row r="9" spans="1:11" ht="13.5" customHeight="1" x14ac:dyDescent="0.2">
      <c r="A9" s="671" t="s">
        <v>458</v>
      </c>
      <c r="B9" s="1348">
        <v>1.7312063695316999</v>
      </c>
      <c r="C9" s="2366">
        <v>6.5923908789959795E-2</v>
      </c>
      <c r="D9" s="1348">
        <v>1.71653165032345</v>
      </c>
      <c r="E9" s="2368">
        <v>6.6111074355829996E-2</v>
      </c>
      <c r="F9" s="1348">
        <v>1.4914641147702801</v>
      </c>
      <c r="G9" s="2368">
        <v>6.3894331891998196E-2</v>
      </c>
      <c r="H9" s="1348">
        <v>1.4977520563919899</v>
      </c>
      <c r="I9" s="2368">
        <v>6.4758808868015605E-2</v>
      </c>
      <c r="J9" s="1348">
        <v>1.5231612406270101</v>
      </c>
      <c r="K9" s="2368">
        <v>6.5440725996817106E-2</v>
      </c>
    </row>
    <row r="10" spans="1:11" ht="13.5" customHeight="1" x14ac:dyDescent="0.2">
      <c r="A10" s="671" t="s">
        <v>455</v>
      </c>
      <c r="B10" s="1348">
        <v>1.1250028317054901</v>
      </c>
      <c r="C10" s="2366">
        <v>4.28398285560034E-2</v>
      </c>
      <c r="D10" s="1348">
        <v>1.1099158968210701</v>
      </c>
      <c r="E10" s="2368">
        <v>4.2747672243403603E-2</v>
      </c>
      <c r="F10" s="1348">
        <v>0.94081442336276</v>
      </c>
      <c r="G10" s="2368">
        <v>4.0304495709826499E-2</v>
      </c>
      <c r="H10" s="1348">
        <v>0.948484477178962</v>
      </c>
      <c r="I10" s="2368">
        <v>4.10099420059395E-2</v>
      </c>
      <c r="J10" s="1348">
        <v>0.97194762982246397</v>
      </c>
      <c r="K10" s="2368">
        <v>4.1758519603797603E-2</v>
      </c>
    </row>
    <row r="11" spans="1:11" ht="13.5" customHeight="1" thickBot="1" x14ac:dyDescent="0.25">
      <c r="A11" s="670" t="s">
        <v>463</v>
      </c>
      <c r="B11" s="1352">
        <v>4.4147173420495598</v>
      </c>
      <c r="C11" s="2367">
        <v>0.168111340457612</v>
      </c>
      <c r="D11" s="1352">
        <v>4.17487803462976</v>
      </c>
      <c r="E11" s="2369">
        <v>0.16079264959776399</v>
      </c>
      <c r="F11" s="1352">
        <v>3.6421561475883402</v>
      </c>
      <c r="G11" s="2369">
        <v>0.15602999186630401</v>
      </c>
      <c r="H11" s="1352">
        <v>3.3683460068192401</v>
      </c>
      <c r="I11" s="2369">
        <v>0.14563830797362801</v>
      </c>
      <c r="J11" s="1352">
        <v>3.3313217096189902</v>
      </c>
      <c r="K11" s="2369">
        <v>0.143126088946882</v>
      </c>
    </row>
    <row r="12" spans="1:11" ht="13.5" customHeight="1" x14ac:dyDescent="0.2">
      <c r="A12" s="669" t="s">
        <v>341</v>
      </c>
      <c r="B12" s="667">
        <v>26.260675395439598</v>
      </c>
      <c r="C12" s="666">
        <v>1</v>
      </c>
      <c r="D12" s="667">
        <v>25.964358725809799</v>
      </c>
      <c r="E12" s="666">
        <v>1</v>
      </c>
      <c r="F12" s="667">
        <v>23.342667034868299</v>
      </c>
      <c r="G12" s="666">
        <v>1</v>
      </c>
      <c r="H12" s="667">
        <v>23.1281594361092</v>
      </c>
      <c r="I12" s="666">
        <v>1</v>
      </c>
      <c r="J12" s="667">
        <v>23.275433110279</v>
      </c>
      <c r="K12" s="666">
        <v>1</v>
      </c>
    </row>
    <row r="13" spans="1:11" ht="13.5" customHeight="1" x14ac:dyDescent="0.2">
      <c r="A13" s="682"/>
      <c r="B13" s="681"/>
      <c r="C13" s="680"/>
      <c r="D13" s="681"/>
      <c r="E13" s="680"/>
      <c r="F13" s="681"/>
      <c r="G13" s="680"/>
      <c r="H13" s="681"/>
      <c r="I13" s="680"/>
      <c r="J13" s="680"/>
      <c r="K13" s="680"/>
    </row>
    <row r="14" spans="1:11" ht="13.5" customHeight="1" x14ac:dyDescent="0.2">
      <c r="A14" s="674" t="s">
        <v>699</v>
      </c>
      <c r="B14" s="663"/>
      <c r="C14" s="663"/>
      <c r="D14" s="663"/>
      <c r="E14" s="663"/>
      <c r="F14" s="663"/>
      <c r="G14" s="663"/>
      <c r="H14" s="663"/>
      <c r="I14" s="663"/>
      <c r="J14" s="663"/>
      <c r="K14" s="663"/>
    </row>
    <row r="15" spans="1:11" ht="13.5" customHeight="1" thickBot="1" x14ac:dyDescent="0.25">
      <c r="A15" s="672" t="s">
        <v>462</v>
      </c>
      <c r="B15" s="659" t="s">
        <v>1335</v>
      </c>
      <c r="C15" s="659" t="s">
        <v>351</v>
      </c>
      <c r="D15" s="659" t="s">
        <v>1004</v>
      </c>
      <c r="E15" s="659" t="s">
        <v>351</v>
      </c>
      <c r="F15" s="659" t="s">
        <v>957</v>
      </c>
      <c r="G15" s="659" t="s">
        <v>351</v>
      </c>
      <c r="H15" s="659" t="s">
        <v>874</v>
      </c>
      <c r="I15" s="659" t="s">
        <v>351</v>
      </c>
      <c r="J15" s="659" t="s">
        <v>817</v>
      </c>
      <c r="K15" s="659" t="s">
        <v>351</v>
      </c>
    </row>
    <row r="16" spans="1:11" ht="13.5" customHeight="1" x14ac:dyDescent="0.2">
      <c r="A16" s="1351"/>
      <c r="B16" s="1350"/>
      <c r="C16" s="1350"/>
      <c r="D16" s="1350"/>
      <c r="E16" s="1350"/>
      <c r="F16" s="1350"/>
      <c r="G16" s="1350"/>
      <c r="H16" s="1350"/>
      <c r="I16" s="1350"/>
      <c r="J16" s="1350"/>
      <c r="K16" s="1350"/>
    </row>
    <row r="17" spans="1:11" ht="13.5" customHeight="1" x14ac:dyDescent="0.2">
      <c r="A17" s="671" t="s">
        <v>460</v>
      </c>
      <c r="B17" s="1348">
        <v>4.2107678802348696</v>
      </c>
      <c r="C17" s="2368">
        <v>0.254313871402914</v>
      </c>
      <c r="D17" s="1348">
        <v>4.2637770967507498</v>
      </c>
      <c r="E17" s="2368">
        <v>0.26069039991562698</v>
      </c>
      <c r="F17" s="1348">
        <v>3.4223035169724398</v>
      </c>
      <c r="G17" s="2368">
        <v>0.30071075537207598</v>
      </c>
      <c r="H17" s="1348">
        <v>3.2280194135221199</v>
      </c>
      <c r="I17" s="2368">
        <v>0.31912651994354202</v>
      </c>
      <c r="J17" s="1348">
        <v>3.5129916790679099</v>
      </c>
      <c r="K17" s="2368">
        <v>0.314269721409008</v>
      </c>
    </row>
    <row r="18" spans="1:11" ht="13.5" customHeight="1" x14ac:dyDescent="0.2">
      <c r="A18" s="671" t="s">
        <v>459</v>
      </c>
      <c r="B18" s="1348">
        <v>2.7402391679476001</v>
      </c>
      <c r="C18" s="2368">
        <v>0.165499702475118</v>
      </c>
      <c r="D18" s="1348">
        <v>2.76325742747439</v>
      </c>
      <c r="E18" s="2368">
        <v>0.16894754755990399</v>
      </c>
      <c r="F18" s="1348">
        <v>1.9843179066274601</v>
      </c>
      <c r="G18" s="2368">
        <v>0.174357924024273</v>
      </c>
      <c r="H18" s="1348">
        <v>1.81480187960839</v>
      </c>
      <c r="I18" s="2368">
        <v>0.17941385538152901</v>
      </c>
      <c r="J18" s="1348">
        <v>1.9997344448413501</v>
      </c>
      <c r="K18" s="2368">
        <v>0.17889481225274001</v>
      </c>
    </row>
    <row r="19" spans="1:11" ht="13.5" customHeight="1" x14ac:dyDescent="0.2">
      <c r="A19" s="671" t="s">
        <v>458</v>
      </c>
      <c r="B19" s="1348">
        <v>3.6809308286764102</v>
      </c>
      <c r="C19" s="2368">
        <v>0.22231379074612401</v>
      </c>
      <c r="D19" s="1348">
        <v>3.65476513459837</v>
      </c>
      <c r="E19" s="2368">
        <v>0.22345497030372499</v>
      </c>
      <c r="F19" s="1348">
        <v>2.46721811572412</v>
      </c>
      <c r="G19" s="2368">
        <v>0.21678936995728901</v>
      </c>
      <c r="H19" s="1348">
        <v>2.1727897751765601</v>
      </c>
      <c r="I19" s="2368">
        <v>0.21480504008631099</v>
      </c>
      <c r="J19" s="1348">
        <v>2.3983660300482001</v>
      </c>
      <c r="K19" s="2368">
        <v>0.21455610857013499</v>
      </c>
    </row>
    <row r="20" spans="1:11" ht="13.5" customHeight="1" x14ac:dyDescent="0.2">
      <c r="A20" s="671" t="s">
        <v>455</v>
      </c>
      <c r="B20" s="1348">
        <v>3.56118438102457</v>
      </c>
      <c r="C20" s="2368">
        <v>0.215081574780948</v>
      </c>
      <c r="D20" s="1348">
        <v>3.5138262317026898</v>
      </c>
      <c r="E20" s="2368">
        <v>0.21483786436084101</v>
      </c>
      <c r="F20" s="1348">
        <v>2.2127929074247601</v>
      </c>
      <c r="G20" s="2368">
        <v>0.194433551370783</v>
      </c>
      <c r="H20" s="1348">
        <v>1.8408298278776001</v>
      </c>
      <c r="I20" s="2368">
        <v>0.18198701479860899</v>
      </c>
      <c r="J20" s="1348">
        <v>2.03884871171058</v>
      </c>
      <c r="K20" s="2368">
        <v>0.18239394657331201</v>
      </c>
    </row>
    <row r="21" spans="1:11" ht="13.5" customHeight="1" x14ac:dyDescent="0.2">
      <c r="A21" s="671" t="s">
        <v>454</v>
      </c>
      <c r="B21" s="1348">
        <v>2.3642438700682198</v>
      </c>
      <c r="C21" s="2368">
        <v>0.14279106059489599</v>
      </c>
      <c r="D21" s="1348">
        <v>2.1600860886287898</v>
      </c>
      <c r="E21" s="2368">
        <v>0.132069217859899</v>
      </c>
      <c r="F21" s="1348">
        <v>1.29408292785733</v>
      </c>
      <c r="G21" s="2368">
        <v>0.113708399275569</v>
      </c>
      <c r="H21" s="1348">
        <v>1.0587303972986</v>
      </c>
      <c r="I21" s="2368">
        <v>0.104667569790014</v>
      </c>
      <c r="J21" s="1348">
        <v>1.2283287535547001</v>
      </c>
      <c r="K21" s="2368">
        <v>0.10988541119480599</v>
      </c>
    </row>
    <row r="22" spans="1:11" ht="13.5" customHeight="1" x14ac:dyDescent="0.2">
      <c r="A22" s="671" t="s">
        <v>453</v>
      </c>
      <c r="B22" s="1348" t="s">
        <v>457</v>
      </c>
      <c r="C22" s="2368" t="s">
        <v>457</v>
      </c>
      <c r="D22" s="1348" t="s">
        <v>457</v>
      </c>
      <c r="E22" s="2368" t="s">
        <v>457</v>
      </c>
      <c r="F22" s="1348" t="s">
        <v>457</v>
      </c>
      <c r="G22" s="2368" t="s">
        <v>457</v>
      </c>
      <c r="H22" s="1348" t="s">
        <v>457</v>
      </c>
      <c r="I22" s="2368" t="s">
        <v>457</v>
      </c>
      <c r="J22" s="1348" t="s">
        <v>457</v>
      </c>
      <c r="K22" s="2368" t="s">
        <v>457</v>
      </c>
    </row>
    <row r="23" spans="1:11" ht="13.5" customHeight="1" thickBot="1" x14ac:dyDescent="0.25">
      <c r="A23" s="670" t="s">
        <v>702</v>
      </c>
      <c r="B23" s="1352" t="s">
        <v>457</v>
      </c>
      <c r="C23" s="2369" t="s">
        <v>457</v>
      </c>
      <c r="D23" s="1352" t="s">
        <v>457</v>
      </c>
      <c r="E23" s="2369" t="s">
        <v>457</v>
      </c>
      <c r="F23" s="1352" t="s">
        <v>457</v>
      </c>
      <c r="G23" s="2369" t="s">
        <v>457</v>
      </c>
      <c r="H23" s="1352" t="s">
        <v>457</v>
      </c>
      <c r="I23" s="2369" t="s">
        <v>457</v>
      </c>
      <c r="J23" s="1352" t="s">
        <v>457</v>
      </c>
      <c r="K23" s="2369" t="s">
        <v>457</v>
      </c>
    </row>
    <row r="24" spans="1:11" ht="13.5" customHeight="1" x14ac:dyDescent="0.2">
      <c r="A24" s="669" t="s">
        <v>341</v>
      </c>
      <c r="B24" s="667">
        <v>16.557366127951699</v>
      </c>
      <c r="C24" s="666">
        <v>1</v>
      </c>
      <c r="D24" s="667">
        <v>16.3557119791551</v>
      </c>
      <c r="E24" s="666">
        <v>1</v>
      </c>
      <c r="F24" s="667">
        <v>11.380715374606201</v>
      </c>
      <c r="G24" s="666">
        <v>1</v>
      </c>
      <c r="H24" s="667">
        <v>10.115171293483201</v>
      </c>
      <c r="I24" s="666">
        <v>1</v>
      </c>
      <c r="J24" s="667">
        <v>11.1782696192227</v>
      </c>
      <c r="K24" s="666">
        <v>1</v>
      </c>
    </row>
    <row r="25" spans="1:11" ht="13.5" customHeight="1" x14ac:dyDescent="0.2">
      <c r="A25" s="1351"/>
      <c r="B25" s="678"/>
      <c r="C25" s="677"/>
      <c r="D25" s="678"/>
      <c r="E25" s="677"/>
      <c r="F25" s="678"/>
      <c r="G25" s="677"/>
      <c r="H25" s="678"/>
      <c r="I25" s="677"/>
      <c r="J25" s="677"/>
      <c r="K25" s="677"/>
    </row>
    <row r="26" spans="1:11" ht="13.5" customHeight="1" x14ac:dyDescent="0.25">
      <c r="A26" s="674" t="s">
        <v>698</v>
      </c>
      <c r="B26" s="1351"/>
      <c r="C26" s="679"/>
      <c r="D26" s="1351"/>
      <c r="E26" s="679"/>
      <c r="F26" s="1351"/>
      <c r="G26" s="679"/>
      <c r="H26" s="1351"/>
      <c r="I26" s="679"/>
      <c r="J26" s="679"/>
      <c r="K26" s="1347"/>
    </row>
    <row r="27" spans="1:11" ht="13.5" customHeight="1" thickBot="1" x14ac:dyDescent="0.25">
      <c r="A27" s="672" t="s">
        <v>461</v>
      </c>
      <c r="B27" s="659" t="s">
        <v>1335</v>
      </c>
      <c r="C27" s="659" t="s">
        <v>351</v>
      </c>
      <c r="D27" s="659" t="s">
        <v>1004</v>
      </c>
      <c r="E27" s="659" t="s">
        <v>351</v>
      </c>
      <c r="F27" s="659" t="s">
        <v>957</v>
      </c>
      <c r="G27" s="659" t="s">
        <v>351</v>
      </c>
      <c r="H27" s="659" t="s">
        <v>874</v>
      </c>
      <c r="I27" s="659" t="s">
        <v>351</v>
      </c>
      <c r="J27" s="659" t="s">
        <v>817</v>
      </c>
      <c r="K27" s="659" t="s">
        <v>351</v>
      </c>
    </row>
    <row r="28" spans="1:11" ht="13.5" customHeight="1" x14ac:dyDescent="0.2">
      <c r="A28" s="1351"/>
      <c r="B28" s="1350"/>
      <c r="C28" s="1350"/>
      <c r="D28" s="1350"/>
      <c r="E28" s="1350"/>
      <c r="F28" s="1350"/>
      <c r="G28" s="1350"/>
      <c r="H28" s="1350"/>
      <c r="I28" s="1350"/>
      <c r="J28" s="1350"/>
      <c r="K28" s="1350"/>
    </row>
    <row r="29" spans="1:11" ht="13.5" customHeight="1" x14ac:dyDescent="0.2">
      <c r="A29" s="671" t="s">
        <v>460</v>
      </c>
      <c r="B29" s="1348">
        <v>36.887228844366398</v>
      </c>
      <c r="C29" s="2368">
        <v>0.71678529698932403</v>
      </c>
      <c r="D29" s="1348">
        <v>36.791645389298701</v>
      </c>
      <c r="E29" s="2368">
        <v>0.71646718694629996</v>
      </c>
      <c r="F29" s="1348">
        <v>36.8597696560117</v>
      </c>
      <c r="G29" s="2368">
        <v>0.71591260587738004</v>
      </c>
      <c r="H29" s="1348">
        <v>37.0827768147958</v>
      </c>
      <c r="I29" s="2368">
        <v>0.71476804669136296</v>
      </c>
      <c r="J29" s="1348">
        <v>36.462052223638601</v>
      </c>
      <c r="K29" s="2368">
        <v>0.71497459016549603</v>
      </c>
    </row>
    <row r="30" spans="1:11" ht="13.5" customHeight="1" x14ac:dyDescent="0.2">
      <c r="A30" s="671" t="s">
        <v>459</v>
      </c>
      <c r="B30" s="1348">
        <v>5.8670182112260498</v>
      </c>
      <c r="C30" s="2368">
        <v>0.114006731400689</v>
      </c>
      <c r="D30" s="1348">
        <v>5.8495240902952199</v>
      </c>
      <c r="E30" s="2368">
        <v>0.11391151511716401</v>
      </c>
      <c r="F30" s="1348">
        <v>5.8679877320561102</v>
      </c>
      <c r="G30" s="2368">
        <v>0.113971585490568</v>
      </c>
      <c r="H30" s="1348">
        <v>5.9163650454791297</v>
      </c>
      <c r="I30" s="2368">
        <v>0.114037541152606</v>
      </c>
      <c r="J30" s="1348">
        <v>5.8089247729398101</v>
      </c>
      <c r="K30" s="2368">
        <v>0.11390564588523799</v>
      </c>
    </row>
    <row r="31" spans="1:11" ht="13.5" customHeight="1" x14ac:dyDescent="0.2">
      <c r="A31" s="671" t="s">
        <v>458</v>
      </c>
      <c r="B31" s="1348">
        <v>4.5391610356256802</v>
      </c>
      <c r="C31" s="2368">
        <v>8.8204074768826801E-2</v>
      </c>
      <c r="D31" s="1348">
        <v>4.5413048537062402</v>
      </c>
      <c r="E31" s="2368">
        <v>8.8435727165028094E-2</v>
      </c>
      <c r="F31" s="1348">
        <v>4.5593357141110502</v>
      </c>
      <c r="G31" s="2368">
        <v>8.8554159253317305E-2</v>
      </c>
      <c r="H31" s="1348">
        <v>4.6063220197445904</v>
      </c>
      <c r="I31" s="2368">
        <v>8.8786549317163996E-2</v>
      </c>
      <c r="J31" s="1348">
        <v>4.5134601785241903</v>
      </c>
      <c r="K31" s="2368">
        <v>8.8503228550490906E-2</v>
      </c>
    </row>
    <row r="32" spans="1:11" ht="13.5" customHeight="1" x14ac:dyDescent="0.2">
      <c r="A32" s="671" t="s">
        <v>455</v>
      </c>
      <c r="B32" s="1348">
        <v>3.1780860052759299</v>
      </c>
      <c r="C32" s="2368">
        <v>6.1755935387844497E-2</v>
      </c>
      <c r="D32" s="1348">
        <v>3.1766337131722802</v>
      </c>
      <c r="E32" s="2368">
        <v>6.1860615266130702E-2</v>
      </c>
      <c r="F32" s="1348">
        <v>3.19803478139757</v>
      </c>
      <c r="G32" s="2368">
        <v>6.21141541415852E-2</v>
      </c>
      <c r="H32" s="1348">
        <v>3.2510595239059401</v>
      </c>
      <c r="I32" s="2368">
        <v>6.2663955215253295E-2</v>
      </c>
      <c r="J32" s="1348">
        <v>3.2038915227252098</v>
      </c>
      <c r="K32" s="2368">
        <v>6.2824248463724294E-2</v>
      </c>
    </row>
    <row r="33" spans="1:12" ht="13.5" customHeight="1" x14ac:dyDescent="0.2">
      <c r="A33" s="671" t="s">
        <v>454</v>
      </c>
      <c r="B33" s="1348">
        <v>0.99053923385170894</v>
      </c>
      <c r="C33" s="2368">
        <v>1.9247961453315001E-2</v>
      </c>
      <c r="D33" s="1348">
        <v>0.99236493041396501</v>
      </c>
      <c r="E33" s="2368">
        <v>1.93249555053783E-2</v>
      </c>
      <c r="F33" s="1348">
        <v>1.00128170525675</v>
      </c>
      <c r="G33" s="2368">
        <v>1.9447495237149202E-2</v>
      </c>
      <c r="H33" s="1348">
        <v>1.0243307926922001</v>
      </c>
      <c r="I33" s="2368">
        <v>1.9743907623613902E-2</v>
      </c>
      <c r="J33" s="1348">
        <v>1.00936090565682</v>
      </c>
      <c r="K33" s="2368">
        <v>1.97922869350508E-2</v>
      </c>
    </row>
    <row r="34" spans="1:12" ht="13.5" customHeight="1" x14ac:dyDescent="0.2">
      <c r="A34" s="671" t="s">
        <v>453</v>
      </c>
      <c r="B34" s="1348">
        <v>0</v>
      </c>
      <c r="C34" s="2368">
        <v>0</v>
      </c>
      <c r="D34" s="1348">
        <v>0</v>
      </c>
      <c r="E34" s="2368">
        <v>0</v>
      </c>
      <c r="F34" s="1348">
        <v>0</v>
      </c>
      <c r="G34" s="2368">
        <v>0</v>
      </c>
      <c r="H34" s="1348">
        <v>0</v>
      </c>
      <c r="I34" s="2368">
        <v>0</v>
      </c>
      <c r="J34" s="1348">
        <v>0</v>
      </c>
      <c r="K34" s="2368">
        <v>0</v>
      </c>
    </row>
    <row r="35" spans="1:12" ht="13.5" customHeight="1" thickBot="1" x14ac:dyDescent="0.25">
      <c r="A35" s="670" t="s">
        <v>702</v>
      </c>
      <c r="B35" s="1352">
        <v>0</v>
      </c>
      <c r="C35" s="2369">
        <v>0</v>
      </c>
      <c r="D35" s="1352">
        <v>0</v>
      </c>
      <c r="E35" s="2369">
        <v>0</v>
      </c>
      <c r="F35" s="1352">
        <v>0</v>
      </c>
      <c r="G35" s="2369">
        <v>0</v>
      </c>
      <c r="H35" s="1352">
        <v>0</v>
      </c>
      <c r="I35" s="2369">
        <v>0</v>
      </c>
      <c r="J35" s="1352">
        <v>0</v>
      </c>
      <c r="K35" s="2369">
        <v>0</v>
      </c>
    </row>
    <row r="36" spans="1:12" ht="13.5" customHeight="1" x14ac:dyDescent="0.2">
      <c r="A36" s="669" t="s">
        <v>341</v>
      </c>
      <c r="B36" s="667">
        <v>51.462033330345797</v>
      </c>
      <c r="C36" s="666">
        <v>1</v>
      </c>
      <c r="D36" s="667">
        <v>51.351472976886399</v>
      </c>
      <c r="E36" s="666">
        <v>1</v>
      </c>
      <c r="F36" s="667">
        <v>51.486409588833197</v>
      </c>
      <c r="G36" s="666">
        <v>1</v>
      </c>
      <c r="H36" s="667">
        <v>51.880854196617697</v>
      </c>
      <c r="I36" s="666">
        <v>1</v>
      </c>
      <c r="J36" s="667">
        <v>50.997689603484602</v>
      </c>
      <c r="K36" s="666">
        <v>1</v>
      </c>
    </row>
    <row r="37" spans="1:12" ht="13.5" customHeight="1" x14ac:dyDescent="0.2">
      <c r="A37" s="1351"/>
      <c r="B37" s="678"/>
      <c r="C37" s="677"/>
      <c r="D37" s="678"/>
      <c r="E37" s="677"/>
      <c r="F37" s="678"/>
      <c r="G37" s="677"/>
      <c r="H37" s="678"/>
      <c r="I37" s="677"/>
      <c r="J37" s="677"/>
      <c r="K37" s="677"/>
    </row>
    <row r="38" spans="1:12" ht="13.5" customHeight="1" x14ac:dyDescent="0.2">
      <c r="A38" s="674" t="s">
        <v>697</v>
      </c>
      <c r="B38" s="663"/>
      <c r="C38" s="663"/>
      <c r="D38" s="663"/>
      <c r="E38" s="663"/>
      <c r="F38" s="663"/>
      <c r="G38" s="663"/>
      <c r="H38" s="663"/>
      <c r="I38" s="663"/>
      <c r="J38" s="663"/>
      <c r="K38" s="663"/>
    </row>
    <row r="39" spans="1:12" ht="13.5" customHeight="1" thickBot="1" x14ac:dyDescent="0.25">
      <c r="A39" s="672" t="s">
        <v>456</v>
      </c>
      <c r="B39" s="659" t="s">
        <v>1335</v>
      </c>
      <c r="C39" s="659" t="s">
        <v>351</v>
      </c>
      <c r="D39" s="659" t="s">
        <v>1004</v>
      </c>
      <c r="E39" s="659" t="s">
        <v>351</v>
      </c>
      <c r="F39" s="659" t="s">
        <v>957</v>
      </c>
      <c r="G39" s="659" t="s">
        <v>351</v>
      </c>
      <c r="H39" s="659" t="s">
        <v>874</v>
      </c>
      <c r="I39" s="659" t="s">
        <v>351</v>
      </c>
      <c r="J39" s="659" t="s">
        <v>817</v>
      </c>
      <c r="K39" s="659" t="s">
        <v>351</v>
      </c>
    </row>
    <row r="40" spans="1:12" ht="13.5" customHeight="1" x14ac:dyDescent="0.2">
      <c r="A40" s="1351"/>
      <c r="B40" s="1350"/>
      <c r="C40" s="1350"/>
      <c r="D40" s="1350"/>
      <c r="E40" s="1350"/>
      <c r="F40" s="1350"/>
      <c r="G40" s="1350"/>
      <c r="H40" s="1350"/>
      <c r="I40" s="1350"/>
      <c r="J40" s="1350"/>
      <c r="K40" s="1350"/>
    </row>
    <row r="41" spans="1:12" ht="13.5" customHeight="1" x14ac:dyDescent="0.2">
      <c r="A41" s="676" t="s">
        <v>695</v>
      </c>
      <c r="B41" s="1349">
        <v>0.2</v>
      </c>
      <c r="C41" s="2525">
        <v>0.46</v>
      </c>
      <c r="D41" s="1349">
        <v>0.2</v>
      </c>
      <c r="E41" s="2515">
        <v>0.44</v>
      </c>
      <c r="F41" s="1349">
        <v>0.2</v>
      </c>
      <c r="G41" s="2515">
        <v>0.44</v>
      </c>
      <c r="H41" s="1349">
        <v>0.2</v>
      </c>
      <c r="I41" s="2515">
        <v>0.44</v>
      </c>
      <c r="J41" s="1349">
        <v>0.3</v>
      </c>
      <c r="K41" s="2515">
        <v>0.44</v>
      </c>
    </row>
    <row r="42" spans="1:12" ht="13.5" customHeight="1" x14ac:dyDescent="0.2">
      <c r="A42" s="676" t="s">
        <v>694</v>
      </c>
      <c r="B42" s="1349">
        <v>0.1</v>
      </c>
      <c r="C42" s="2525">
        <v>0.32</v>
      </c>
      <c r="D42" s="1349">
        <v>0.2</v>
      </c>
      <c r="E42" s="2515">
        <v>0.32</v>
      </c>
      <c r="F42" s="1349">
        <v>0.2</v>
      </c>
      <c r="G42" s="2515">
        <v>0.32</v>
      </c>
      <c r="H42" s="1349">
        <v>0.2</v>
      </c>
      <c r="I42" s="2515">
        <v>0.32</v>
      </c>
      <c r="J42" s="1349">
        <v>0.2</v>
      </c>
      <c r="K42" s="2515">
        <v>0.32</v>
      </c>
    </row>
    <row r="43" spans="1:12" ht="13.5" customHeight="1" x14ac:dyDescent="0.2">
      <c r="A43" s="671" t="s">
        <v>693</v>
      </c>
      <c r="B43" s="1349">
        <v>0.1</v>
      </c>
      <c r="C43" s="2525">
        <v>0.15</v>
      </c>
      <c r="D43" s="1349">
        <v>0.1</v>
      </c>
      <c r="E43" s="2515">
        <v>0.16</v>
      </c>
      <c r="F43" s="1349">
        <v>0.1</v>
      </c>
      <c r="G43" s="2515">
        <v>0.16</v>
      </c>
      <c r="H43" s="1349">
        <v>0.1</v>
      </c>
      <c r="I43" s="2515">
        <v>0.16</v>
      </c>
      <c r="J43" s="1349">
        <v>0.1</v>
      </c>
      <c r="K43" s="2515">
        <v>0.16</v>
      </c>
    </row>
    <row r="44" spans="1:12" ht="13.5" customHeight="1" x14ac:dyDescent="0.2">
      <c r="A44" s="671" t="s">
        <v>455</v>
      </c>
      <c r="B44" s="1349">
        <v>0</v>
      </c>
      <c r="C44" s="2525">
        <v>0.03</v>
      </c>
      <c r="D44" s="1349">
        <v>0</v>
      </c>
      <c r="E44" s="2515">
        <v>0.04</v>
      </c>
      <c r="F44" s="1349">
        <v>0</v>
      </c>
      <c r="G44" s="2515">
        <v>0.04</v>
      </c>
      <c r="H44" s="1349">
        <v>0</v>
      </c>
      <c r="I44" s="2515">
        <v>0.04</v>
      </c>
      <c r="J44" s="1349">
        <v>0</v>
      </c>
      <c r="K44" s="2515">
        <v>0.04</v>
      </c>
    </row>
    <row r="45" spans="1:12" ht="13.5" customHeight="1" x14ac:dyDescent="0.2">
      <c r="A45" s="671" t="s">
        <v>454</v>
      </c>
      <c r="B45" s="1349">
        <v>0</v>
      </c>
      <c r="C45" s="2525">
        <v>0.02</v>
      </c>
      <c r="D45" s="1349">
        <v>0</v>
      </c>
      <c r="E45" s="2515">
        <v>0.02</v>
      </c>
      <c r="F45" s="1349">
        <v>0</v>
      </c>
      <c r="G45" s="2515">
        <v>0.02</v>
      </c>
      <c r="H45" s="1349">
        <v>0</v>
      </c>
      <c r="I45" s="2515">
        <v>0.02</v>
      </c>
      <c r="J45" s="1349">
        <v>0</v>
      </c>
      <c r="K45" s="2515">
        <v>0.02</v>
      </c>
    </row>
    <row r="46" spans="1:12" ht="13.5" customHeight="1" x14ac:dyDescent="0.2">
      <c r="A46" s="671" t="s">
        <v>453</v>
      </c>
      <c r="B46" s="1349">
        <v>0</v>
      </c>
      <c r="C46" s="2525">
        <v>0.01</v>
      </c>
      <c r="D46" s="1349">
        <v>0</v>
      </c>
      <c r="E46" s="2515">
        <v>0.01</v>
      </c>
      <c r="F46" s="1349">
        <v>0</v>
      </c>
      <c r="G46" s="2515">
        <v>0.01</v>
      </c>
      <c r="H46" s="1349">
        <v>0</v>
      </c>
      <c r="I46" s="2515">
        <v>0.01</v>
      </c>
      <c r="J46" s="1349">
        <v>0</v>
      </c>
      <c r="K46" s="2515">
        <v>0.01</v>
      </c>
    </row>
    <row r="47" spans="1:12" ht="13.5" customHeight="1" x14ac:dyDescent="0.2">
      <c r="A47" s="671" t="s">
        <v>692</v>
      </c>
      <c r="B47" s="1349">
        <v>0</v>
      </c>
      <c r="C47" s="2525">
        <v>0</v>
      </c>
      <c r="D47" s="1349">
        <v>0</v>
      </c>
      <c r="E47" s="2515">
        <v>0.01</v>
      </c>
      <c r="F47" s="1349">
        <v>0</v>
      </c>
      <c r="G47" s="2515">
        <v>0.01</v>
      </c>
      <c r="H47" s="1349">
        <v>0</v>
      </c>
      <c r="I47" s="2515">
        <v>0.01</v>
      </c>
      <c r="J47" s="1349">
        <v>0</v>
      </c>
      <c r="K47" s="2515">
        <v>0</v>
      </c>
      <c r="L47" s="1343"/>
    </row>
    <row r="48" spans="1:12" ht="13.5" customHeight="1" thickBot="1" x14ac:dyDescent="0.25">
      <c r="A48" s="670" t="s">
        <v>691</v>
      </c>
      <c r="B48" s="1346">
        <v>0</v>
      </c>
      <c r="C48" s="2526">
        <v>0.01</v>
      </c>
      <c r="D48" s="1346">
        <v>0</v>
      </c>
      <c r="E48" s="2527">
        <v>0</v>
      </c>
      <c r="F48" s="1345">
        <v>0</v>
      </c>
      <c r="G48" s="2527">
        <v>0</v>
      </c>
      <c r="H48" s="1345">
        <v>0</v>
      </c>
      <c r="I48" s="2527">
        <v>0</v>
      </c>
      <c r="J48" s="1345">
        <v>0</v>
      </c>
      <c r="K48" s="2527">
        <v>0.01</v>
      </c>
    </row>
    <row r="49" spans="1:20" ht="13.5" customHeight="1" x14ac:dyDescent="0.2">
      <c r="A49" s="669" t="s">
        <v>341</v>
      </c>
      <c r="B49" s="668">
        <v>0.4</v>
      </c>
      <c r="C49" s="2522">
        <v>1</v>
      </c>
      <c r="D49" s="668">
        <v>0.5</v>
      </c>
      <c r="E49" s="2522">
        <v>1</v>
      </c>
      <c r="F49" s="668">
        <v>0.5</v>
      </c>
      <c r="G49" s="2522">
        <v>1</v>
      </c>
      <c r="H49" s="668">
        <v>0.5</v>
      </c>
      <c r="I49" s="2522">
        <v>1</v>
      </c>
      <c r="J49" s="668">
        <v>0.6</v>
      </c>
      <c r="K49" s="2522">
        <v>1</v>
      </c>
    </row>
    <row r="50" spans="1:20" ht="13.5" customHeight="1" x14ac:dyDescent="0.2">
      <c r="A50" s="662"/>
      <c r="B50" s="662"/>
      <c r="C50" s="675"/>
      <c r="D50" s="662"/>
      <c r="E50" s="675"/>
      <c r="F50" s="662"/>
      <c r="G50" s="675"/>
      <c r="H50" s="662"/>
      <c r="I50" s="675"/>
      <c r="J50" s="675"/>
      <c r="K50" s="675"/>
    </row>
    <row r="51" spans="1:20" s="673" customFormat="1" ht="13.5" customHeight="1" x14ac:dyDescent="0.2">
      <c r="A51" s="674" t="s">
        <v>696</v>
      </c>
      <c r="B51" s="663"/>
      <c r="C51" s="663"/>
      <c r="D51" s="663"/>
      <c r="E51" s="663"/>
      <c r="F51" s="663"/>
      <c r="G51" s="663"/>
      <c r="H51" s="663"/>
      <c r="I51" s="663"/>
      <c r="J51" s="663"/>
      <c r="K51" s="663"/>
    </row>
    <row r="52" spans="1:20" ht="13.5" customHeight="1" thickBot="1" x14ac:dyDescent="0.25">
      <c r="A52" s="672" t="s">
        <v>456</v>
      </c>
      <c r="B52" s="659" t="s">
        <v>1335</v>
      </c>
      <c r="C52" s="659" t="s">
        <v>351</v>
      </c>
      <c r="D52" s="659" t="s">
        <v>1004</v>
      </c>
      <c r="E52" s="659" t="s">
        <v>351</v>
      </c>
      <c r="F52" s="659" t="s">
        <v>957</v>
      </c>
      <c r="G52" s="659" t="s">
        <v>351</v>
      </c>
      <c r="H52" s="659" t="s">
        <v>874</v>
      </c>
      <c r="I52" s="659" t="s">
        <v>351</v>
      </c>
      <c r="J52" s="659" t="s">
        <v>817</v>
      </c>
      <c r="K52" s="659" t="s">
        <v>351</v>
      </c>
    </row>
    <row r="53" spans="1:20" ht="13.5" customHeight="1" x14ac:dyDescent="0.2">
      <c r="A53" s="1351"/>
      <c r="B53" s="1350"/>
      <c r="C53" s="1350"/>
      <c r="D53" s="1350"/>
      <c r="E53" s="1350"/>
      <c r="F53" s="1350"/>
      <c r="G53" s="1350"/>
      <c r="H53" s="1350"/>
      <c r="I53" s="1350"/>
      <c r="J53" s="1350"/>
      <c r="K53" s="1350"/>
    </row>
    <row r="54" spans="1:20" ht="13.5" customHeight="1" x14ac:dyDescent="0.2">
      <c r="A54" s="671" t="s">
        <v>695</v>
      </c>
      <c r="B54" s="2516">
        <v>18.3</v>
      </c>
      <c r="C54" s="2515">
        <v>0.34</v>
      </c>
      <c r="D54" s="2516">
        <v>17.899999999999999</v>
      </c>
      <c r="E54" s="2515">
        <v>0.33</v>
      </c>
      <c r="F54" s="2516">
        <v>17.8</v>
      </c>
      <c r="G54" s="2515">
        <v>0.33</v>
      </c>
      <c r="H54" s="2517">
        <v>17.600000000000001</v>
      </c>
      <c r="I54" s="2515">
        <v>0.34</v>
      </c>
      <c r="J54" s="2517" t="s">
        <v>147</v>
      </c>
      <c r="K54" s="2515">
        <v>0.34</v>
      </c>
    </row>
    <row r="55" spans="1:20" ht="13.5" customHeight="1" x14ac:dyDescent="0.2">
      <c r="A55" s="671" t="s">
        <v>694</v>
      </c>
      <c r="B55" s="2516">
        <v>17.100000000000001</v>
      </c>
      <c r="C55" s="2515">
        <v>0.32</v>
      </c>
      <c r="D55" s="2516">
        <v>16.899999999999999</v>
      </c>
      <c r="E55" s="2515">
        <v>0.32</v>
      </c>
      <c r="F55" s="2516">
        <v>16.899999999999999</v>
      </c>
      <c r="G55" s="2515">
        <v>0.32</v>
      </c>
      <c r="H55" s="2517">
        <v>16.8</v>
      </c>
      <c r="I55" s="2515">
        <v>0.32</v>
      </c>
      <c r="J55" s="2517" t="s">
        <v>847</v>
      </c>
      <c r="K55" s="2515">
        <v>0.32</v>
      </c>
    </row>
    <row r="56" spans="1:20" ht="13.5" customHeight="1" x14ac:dyDescent="0.2">
      <c r="A56" s="671" t="s">
        <v>693</v>
      </c>
      <c r="B56" s="2516">
        <v>12.3</v>
      </c>
      <c r="C56" s="2515">
        <v>0.23</v>
      </c>
      <c r="D56" s="2516">
        <v>12.3</v>
      </c>
      <c r="E56" s="2515">
        <v>0.23</v>
      </c>
      <c r="F56" s="2516">
        <v>12.2</v>
      </c>
      <c r="G56" s="2515">
        <v>0.23</v>
      </c>
      <c r="H56" s="2518">
        <v>12.1</v>
      </c>
      <c r="I56" s="2515">
        <v>0.23</v>
      </c>
      <c r="J56" s="2518" t="s">
        <v>130</v>
      </c>
      <c r="K56" s="2515">
        <v>0.23</v>
      </c>
    </row>
    <row r="57" spans="1:20" ht="13.5" customHeight="1" x14ac:dyDescent="0.2">
      <c r="A57" s="671" t="s">
        <v>455</v>
      </c>
      <c r="B57" s="2516">
        <v>3.3</v>
      </c>
      <c r="C57" s="2515">
        <v>0.06</v>
      </c>
      <c r="D57" s="2516">
        <v>3.4</v>
      </c>
      <c r="E57" s="2515">
        <v>0.06</v>
      </c>
      <c r="F57" s="2516">
        <v>3.4</v>
      </c>
      <c r="G57" s="2515">
        <v>0.06</v>
      </c>
      <c r="H57" s="2518">
        <v>3.3</v>
      </c>
      <c r="I57" s="2515">
        <v>0.06</v>
      </c>
      <c r="J57" s="2518" t="s">
        <v>848</v>
      </c>
      <c r="K57" s="2515">
        <v>0.06</v>
      </c>
    </row>
    <row r="58" spans="1:20" ht="13.5" customHeight="1" x14ac:dyDescent="0.2">
      <c r="A58" s="671" t="s">
        <v>454</v>
      </c>
      <c r="B58" s="2516">
        <v>1.8</v>
      </c>
      <c r="C58" s="2515">
        <v>0.03</v>
      </c>
      <c r="D58" s="2516">
        <v>1.9</v>
      </c>
      <c r="E58" s="2515">
        <v>0.04</v>
      </c>
      <c r="F58" s="2516">
        <v>1.9</v>
      </c>
      <c r="G58" s="2515">
        <v>0.04</v>
      </c>
      <c r="H58" s="2518">
        <v>1.7</v>
      </c>
      <c r="I58" s="2515">
        <v>0.03</v>
      </c>
      <c r="J58" s="2518" t="s">
        <v>849</v>
      </c>
      <c r="K58" s="2515">
        <v>0.03</v>
      </c>
    </row>
    <row r="59" spans="1:20" ht="13.5" customHeight="1" x14ac:dyDescent="0.2">
      <c r="A59" s="671" t="s">
        <v>453</v>
      </c>
      <c r="B59" s="2516">
        <v>0.4</v>
      </c>
      <c r="C59" s="2515">
        <v>6.0000000000000001E-3</v>
      </c>
      <c r="D59" s="2516">
        <v>0.6</v>
      </c>
      <c r="E59" s="2515">
        <v>0.01</v>
      </c>
      <c r="F59" s="2516">
        <v>0.6</v>
      </c>
      <c r="G59" s="2515">
        <v>0.01</v>
      </c>
      <c r="H59" s="2518">
        <v>0.5</v>
      </c>
      <c r="I59" s="2515">
        <v>0.01</v>
      </c>
      <c r="J59" s="2518" t="s">
        <v>850</v>
      </c>
      <c r="K59" s="2515">
        <v>0.01</v>
      </c>
    </row>
    <row r="60" spans="1:20" ht="13.5" customHeight="1" x14ac:dyDescent="0.2">
      <c r="A60" s="671" t="s">
        <v>692</v>
      </c>
      <c r="B60" s="2516">
        <v>0.1</v>
      </c>
      <c r="C60" s="2515">
        <v>2E-3</v>
      </c>
      <c r="D60" s="2516">
        <v>0.2</v>
      </c>
      <c r="E60" s="2515">
        <v>0</v>
      </c>
      <c r="F60" s="2516">
        <v>0.2</v>
      </c>
      <c r="G60" s="2515">
        <v>0</v>
      </c>
      <c r="H60" s="2518">
        <v>0.2</v>
      </c>
      <c r="I60" s="2515">
        <v>0.01</v>
      </c>
      <c r="J60" s="2518" t="s">
        <v>846</v>
      </c>
      <c r="K60" s="2515">
        <v>0.01</v>
      </c>
    </row>
    <row r="61" spans="1:20" ht="13.5" customHeight="1" thickBot="1" x14ac:dyDescent="0.25">
      <c r="A61" s="670" t="s">
        <v>691</v>
      </c>
      <c r="B61" s="2519">
        <v>0.2</v>
      </c>
      <c r="C61" s="2527">
        <v>0.01</v>
      </c>
      <c r="D61" s="2520">
        <v>0.2</v>
      </c>
      <c r="E61" s="2527">
        <v>0.01</v>
      </c>
      <c r="F61" s="2520">
        <v>0.2</v>
      </c>
      <c r="G61" s="2527">
        <v>0.01</v>
      </c>
      <c r="H61" s="2520">
        <v>0.2</v>
      </c>
      <c r="I61" s="2527">
        <v>0</v>
      </c>
      <c r="J61" s="2520" t="s">
        <v>846</v>
      </c>
      <c r="K61" s="2527">
        <v>0</v>
      </c>
    </row>
    <row r="62" spans="1:20" ht="13.5" customHeight="1" x14ac:dyDescent="0.2">
      <c r="A62" s="669" t="s">
        <v>341</v>
      </c>
      <c r="B62" s="2521">
        <v>53.5</v>
      </c>
      <c r="C62" s="2522">
        <v>1</v>
      </c>
      <c r="D62" s="2521">
        <v>53.4</v>
      </c>
      <c r="E62" s="2522">
        <v>1</v>
      </c>
      <c r="F62" s="2521">
        <v>53.2</v>
      </c>
      <c r="G62" s="2522">
        <v>1</v>
      </c>
      <c r="H62" s="2523">
        <v>52.4</v>
      </c>
      <c r="I62" s="2524">
        <v>1</v>
      </c>
      <c r="J62" s="2523" t="s">
        <v>851</v>
      </c>
      <c r="K62" s="2524">
        <v>1</v>
      </c>
      <c r="T62" s="1343"/>
    </row>
    <row r="63" spans="1:20" ht="13.5" customHeight="1" x14ac:dyDescent="0.25">
      <c r="J63" s="663"/>
    </row>
    <row r="64" spans="1:20" ht="13.5" customHeight="1" x14ac:dyDescent="0.25">
      <c r="A64" s="1343" t="s">
        <v>690</v>
      </c>
      <c r="J64" s="1344"/>
    </row>
    <row r="65" spans="1:11" ht="13.5" customHeight="1" x14ac:dyDescent="0.25">
      <c r="A65" s="1343" t="s">
        <v>452</v>
      </c>
      <c r="B65" s="1343"/>
      <c r="C65" s="665"/>
      <c r="D65" s="1343"/>
      <c r="E65" s="665"/>
      <c r="F65" s="1343"/>
      <c r="G65" s="665"/>
      <c r="H65" s="1343"/>
      <c r="I65" s="1343"/>
      <c r="J65" s="1344"/>
    </row>
    <row r="66" spans="1:11" ht="13.5" customHeight="1" x14ac:dyDescent="0.2">
      <c r="A66" s="1343" t="s">
        <v>451</v>
      </c>
      <c r="B66" s="664"/>
      <c r="C66" s="663"/>
      <c r="D66" s="664"/>
      <c r="E66" s="663"/>
      <c r="F66" s="664"/>
      <c r="G66" s="663"/>
      <c r="H66" s="663"/>
      <c r="I66" s="663"/>
      <c r="J66" s="1343"/>
      <c r="K66" s="1343"/>
    </row>
    <row r="67" spans="1:11" ht="13.5" customHeight="1" x14ac:dyDescent="0.25">
      <c r="A67" s="1343" t="s">
        <v>689</v>
      </c>
      <c r="B67" s="1344"/>
      <c r="C67" s="661"/>
      <c r="D67" s="1344"/>
      <c r="E67" s="661"/>
      <c r="F67" s="1344"/>
      <c r="G67" s="661"/>
      <c r="H67" s="1344"/>
      <c r="I67" s="1344"/>
      <c r="J67" s="1343"/>
      <c r="K67" s="134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  <oddFooter>&amp;C&amp;7Fact book - Q3  2019</oddFooter>
  </headerFooter>
  <colBreaks count="1" manualBreakCount="1">
    <brk id="11" max="68" man="1"/>
  </colBreaks>
  <ignoredErrors>
    <ignoredError sqref="B23 B22 J23 J22 H23 H22 F23 F22 D23 D22 C23 C22 E22 E23 G22 G23 I22 I23 K22 K23 J54:J62" numberStoredAsText="1"/>
  </ignoredError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4A483-83E9-4753-928C-D4BFDB8C1F9E}">
  <sheetPr>
    <tabColor rgb="FF190EFA"/>
  </sheetPr>
  <dimension ref="A1:N72"/>
  <sheetViews>
    <sheetView view="pageBreakPreview" topLeftCell="A62" zoomScale="140" zoomScaleNormal="100" zoomScaleSheetLayoutView="140" zoomScalePageLayoutView="55" workbookViewId="0">
      <selection activeCell="B26" sqref="B26"/>
    </sheetView>
  </sheetViews>
  <sheetFormatPr defaultColWidth="9.140625" defaultRowHeight="8.25" x14ac:dyDescent="0.15"/>
  <cols>
    <col min="1" max="1" width="48.42578125" style="371" customWidth="1"/>
    <col min="2" max="10" width="8.28515625" style="371" customWidth="1"/>
    <col min="11" max="11" width="9.140625" style="371"/>
    <col min="12" max="12" width="15.140625" style="371" bestFit="1" customWidth="1"/>
    <col min="13" max="16384" width="9.140625" style="371"/>
  </cols>
  <sheetData>
    <row r="1" spans="1:14" ht="15.75" customHeight="1" x14ac:dyDescent="0.15">
      <c r="A1" s="391" t="s">
        <v>949</v>
      </c>
      <c r="B1" s="393"/>
      <c r="C1" s="392"/>
      <c r="D1" s="392"/>
      <c r="E1" s="392"/>
      <c r="F1" s="392"/>
      <c r="G1" s="392"/>
      <c r="H1" s="392"/>
      <c r="I1" s="391"/>
      <c r="J1" s="391"/>
      <c r="L1" s="2392"/>
    </row>
    <row r="2" spans="1:14" ht="15.75" customHeight="1" thickBot="1" x14ac:dyDescent="0.2">
      <c r="A2" s="391"/>
      <c r="B2" s="393"/>
      <c r="C2" s="392"/>
      <c r="D2" s="392"/>
      <c r="E2" s="392"/>
      <c r="F2" s="392"/>
      <c r="G2" s="392"/>
      <c r="H2" s="392"/>
      <c r="I2" s="391"/>
      <c r="J2" s="391"/>
    </row>
    <row r="3" spans="1:14" ht="14.25" customHeight="1" thickBot="1" x14ac:dyDescent="0.2">
      <c r="A3" s="1186" t="s">
        <v>173</v>
      </c>
      <c r="B3" s="390" t="s">
        <v>1399</v>
      </c>
      <c r="C3" s="390" t="s">
        <v>1398</v>
      </c>
      <c r="D3" s="2551" t="s">
        <v>1106</v>
      </c>
      <c r="E3" s="390" t="s">
        <v>1397</v>
      </c>
      <c r="F3" s="389" t="s">
        <v>1396</v>
      </c>
      <c r="G3" s="389" t="s">
        <v>1395</v>
      </c>
      <c r="H3" s="389" t="s">
        <v>1394</v>
      </c>
      <c r="I3" s="389" t="s">
        <v>1393</v>
      </c>
      <c r="J3" s="388" t="s">
        <v>1392</v>
      </c>
    </row>
    <row r="4" spans="1:14" s="1161" customFormat="1" ht="14.25" customHeight="1" x14ac:dyDescent="0.2">
      <c r="A4" s="385" t="s">
        <v>948</v>
      </c>
      <c r="B4" s="1185">
        <v>30537</v>
      </c>
      <c r="C4" s="1185">
        <v>31054</v>
      </c>
      <c r="D4" s="1184">
        <v>30495</v>
      </c>
      <c r="E4" s="1184">
        <v>32901</v>
      </c>
      <c r="F4" s="1184">
        <v>32628</v>
      </c>
      <c r="G4" s="1184">
        <v>31945</v>
      </c>
      <c r="H4" s="1184">
        <v>31056</v>
      </c>
      <c r="I4" s="1184">
        <v>33316</v>
      </c>
      <c r="J4" s="1184">
        <v>32298</v>
      </c>
      <c r="N4" s="1704"/>
    </row>
    <row r="5" spans="1:14" s="1161" customFormat="1" ht="14.25" customHeight="1" x14ac:dyDescent="0.2">
      <c r="A5" s="385" t="s">
        <v>947</v>
      </c>
      <c r="B5" s="1185">
        <v>-628</v>
      </c>
      <c r="C5" s="1185">
        <v>-588</v>
      </c>
      <c r="D5" s="1184">
        <v>-581</v>
      </c>
      <c r="E5" s="1184">
        <v>-871</v>
      </c>
      <c r="F5" s="1184">
        <v>-792</v>
      </c>
      <c r="G5" s="1184">
        <v>-904</v>
      </c>
      <c r="H5" s="1184">
        <v>-841</v>
      </c>
      <c r="I5" s="1184">
        <v>-765</v>
      </c>
      <c r="J5" s="1184">
        <v>-1035</v>
      </c>
      <c r="L5" s="1703"/>
    </row>
    <row r="6" spans="1:14" s="1161" customFormat="1" ht="14.25" customHeight="1" x14ac:dyDescent="0.2">
      <c r="A6" s="385" t="s">
        <v>946</v>
      </c>
      <c r="B6" s="1185">
        <v>-750</v>
      </c>
      <c r="C6" s="1185">
        <v>-750</v>
      </c>
      <c r="D6" s="1184">
        <v>-750</v>
      </c>
      <c r="E6" s="1184">
        <v>-749</v>
      </c>
      <c r="F6" s="1184">
        <v>-750</v>
      </c>
      <c r="G6" s="1184">
        <v>-750</v>
      </c>
      <c r="H6" s="1184">
        <v>-759</v>
      </c>
      <c r="I6" s="1184">
        <v>-752</v>
      </c>
      <c r="J6" s="1184"/>
    </row>
    <row r="7" spans="1:14" s="1161" customFormat="1" ht="14.25" customHeight="1" x14ac:dyDescent="0.2">
      <c r="A7" s="385" t="s">
        <v>945</v>
      </c>
      <c r="B7" s="1185">
        <v>29159</v>
      </c>
      <c r="C7" s="1185">
        <v>29715</v>
      </c>
      <c r="D7" s="1184">
        <v>29163</v>
      </c>
      <c r="E7" s="1184">
        <v>31281</v>
      </c>
      <c r="F7" s="1184">
        <v>31086</v>
      </c>
      <c r="G7" s="1184">
        <v>30291</v>
      </c>
      <c r="H7" s="1184">
        <v>29456</v>
      </c>
      <c r="I7" s="1184">
        <v>31799</v>
      </c>
      <c r="J7" s="1184">
        <v>31263</v>
      </c>
      <c r="K7" s="1701"/>
    </row>
    <row r="8" spans="1:14" s="1161" customFormat="1" ht="14.25" customHeight="1" x14ac:dyDescent="0.2">
      <c r="A8" s="385" t="s">
        <v>1273</v>
      </c>
      <c r="B8" s="2736">
        <v>-988</v>
      </c>
      <c r="C8" s="1185">
        <v>-1381</v>
      </c>
      <c r="D8" s="2552">
        <v>-748</v>
      </c>
      <c r="E8" s="1184">
        <v>-2788</v>
      </c>
      <c r="F8" s="1184">
        <v>-2091</v>
      </c>
      <c r="G8" s="1184">
        <v>-1394</v>
      </c>
      <c r="H8" s="1184">
        <v>-697</v>
      </c>
      <c r="I8" s="1184">
        <v>-2747</v>
      </c>
      <c r="J8" s="1184">
        <v>-2005</v>
      </c>
      <c r="L8" s="1702"/>
    </row>
    <row r="9" spans="1:14" s="1161" customFormat="1" ht="14.25" customHeight="1" x14ac:dyDescent="0.25">
      <c r="A9" s="385" t="s">
        <v>944</v>
      </c>
      <c r="B9" s="1163">
        <v>-1829</v>
      </c>
      <c r="C9" s="1163">
        <v>-1848</v>
      </c>
      <c r="D9" s="1179">
        <v>-1854</v>
      </c>
      <c r="E9" s="1179">
        <v>-1684</v>
      </c>
      <c r="F9" s="1179">
        <v>-1871</v>
      </c>
      <c r="G9" s="1179">
        <v>-1871</v>
      </c>
      <c r="H9" s="1179">
        <v>-1864</v>
      </c>
      <c r="I9" s="1179">
        <v>-1862</v>
      </c>
      <c r="J9" s="1179">
        <v>-1904</v>
      </c>
    </row>
    <row r="10" spans="1:14" s="1161" customFormat="1" ht="14.25" customHeight="1" x14ac:dyDescent="0.25">
      <c r="A10" s="385" t="s">
        <v>943</v>
      </c>
      <c r="B10" s="1183">
        <v>-1537</v>
      </c>
      <c r="C10" s="1183">
        <v>-2322</v>
      </c>
      <c r="D10" s="1182">
        <v>-2313</v>
      </c>
      <c r="E10" s="1182">
        <v>-2201</v>
      </c>
      <c r="F10" s="1182">
        <v>-2127</v>
      </c>
      <c r="G10" s="1182">
        <v>-2044</v>
      </c>
      <c r="H10" s="1182">
        <v>-1958</v>
      </c>
      <c r="I10" s="1182">
        <v>-1972</v>
      </c>
      <c r="J10" s="1182">
        <v>-1850</v>
      </c>
      <c r="L10" s="1701"/>
    </row>
    <row r="11" spans="1:14" s="1161" customFormat="1" ht="14.25" customHeight="1" x14ac:dyDescent="0.25">
      <c r="A11" s="385" t="s">
        <v>942</v>
      </c>
      <c r="B11" s="1163">
        <v>0</v>
      </c>
      <c r="C11" s="1163">
        <v>-90</v>
      </c>
      <c r="D11" s="1179">
        <v>-96</v>
      </c>
      <c r="E11" s="1179">
        <v>-76</v>
      </c>
      <c r="F11" s="1179">
        <v>-12</v>
      </c>
      <c r="G11" s="1179">
        <v>-3</v>
      </c>
      <c r="H11" s="1179">
        <v>-85</v>
      </c>
      <c r="I11" s="1179">
        <v>-291</v>
      </c>
      <c r="J11" s="1179">
        <v>-223</v>
      </c>
    </row>
    <row r="12" spans="1:14" s="1161" customFormat="1" ht="14.25" customHeight="1" x14ac:dyDescent="0.25">
      <c r="A12" s="385" t="s">
        <v>941</v>
      </c>
      <c r="B12" s="1181">
        <v>-117</v>
      </c>
      <c r="C12" s="1181">
        <v>-137</v>
      </c>
      <c r="D12" s="1180">
        <v>-148</v>
      </c>
      <c r="E12" s="1180">
        <v>-116</v>
      </c>
      <c r="F12" s="1180">
        <v>-191</v>
      </c>
      <c r="G12" s="1180">
        <v>-212</v>
      </c>
      <c r="H12" s="1180">
        <v>-176</v>
      </c>
      <c r="I12" s="1180">
        <v>-152</v>
      </c>
      <c r="J12" s="1180">
        <v>-279</v>
      </c>
    </row>
    <row r="13" spans="1:14" s="1161" customFormat="1" ht="14.25" customHeight="1" x14ac:dyDescent="0.25">
      <c r="A13" s="385" t="s">
        <v>934</v>
      </c>
      <c r="B13" s="2737">
        <v>-378</v>
      </c>
      <c r="C13" s="1163">
        <v>-285</v>
      </c>
      <c r="D13" s="2553">
        <v>-234</v>
      </c>
      <c r="E13" s="1179">
        <v>-281</v>
      </c>
      <c r="F13" s="1179">
        <v>-313</v>
      </c>
      <c r="G13" s="1179">
        <v>-354</v>
      </c>
      <c r="H13" s="1179">
        <v>-330</v>
      </c>
      <c r="I13" s="1179">
        <v>-259</v>
      </c>
      <c r="J13" s="1179">
        <v>-323</v>
      </c>
      <c r="N13" s="1700"/>
    </row>
    <row r="14" spans="1:14" s="1161" customFormat="1" ht="11.25" x14ac:dyDescent="0.25">
      <c r="A14" s="386" t="s">
        <v>940</v>
      </c>
      <c r="B14" s="1168">
        <v>24311</v>
      </c>
      <c r="C14" s="1168">
        <v>23653</v>
      </c>
      <c r="D14" s="1178">
        <v>23771</v>
      </c>
      <c r="E14" s="1178">
        <v>24134</v>
      </c>
      <c r="F14" s="1178">
        <v>24482</v>
      </c>
      <c r="G14" s="1178">
        <v>24414</v>
      </c>
      <c r="H14" s="1178">
        <v>24345</v>
      </c>
      <c r="I14" s="1178">
        <v>24515</v>
      </c>
      <c r="J14" s="1178">
        <v>24679</v>
      </c>
    </row>
    <row r="15" spans="1:14" s="1161" customFormat="1" ht="14.25" customHeight="1" x14ac:dyDescent="0.25">
      <c r="A15" s="385" t="s">
        <v>939</v>
      </c>
      <c r="B15" s="2738">
        <v>0.155</v>
      </c>
      <c r="C15" s="1173">
        <v>0.14799999999999999</v>
      </c>
      <c r="D15" s="1172">
        <v>0.14599999999999999</v>
      </c>
      <c r="E15" s="1172">
        <v>0.155</v>
      </c>
      <c r="F15" s="1172">
        <v>0.20300000000000001</v>
      </c>
      <c r="G15" s="1172">
        <v>0.19900000000000001</v>
      </c>
      <c r="H15" s="1172">
        <v>0.19800000000000001</v>
      </c>
      <c r="I15" s="1172">
        <v>0.19500000000000001</v>
      </c>
      <c r="J15" s="1172">
        <v>0.192</v>
      </c>
    </row>
    <row r="16" spans="1:14" s="1161" customFormat="1" ht="14.25" customHeight="1" x14ac:dyDescent="0.25">
      <c r="A16" s="385"/>
      <c r="B16" s="1177"/>
      <c r="C16" s="1177"/>
      <c r="D16" s="1176"/>
      <c r="E16" s="1176"/>
      <c r="F16" s="1176"/>
      <c r="G16" s="1176"/>
      <c r="H16" s="1176"/>
      <c r="I16" s="1176"/>
      <c r="J16" s="1176"/>
    </row>
    <row r="17" spans="1:14" s="1161" customFormat="1" ht="14.25" customHeight="1" x14ac:dyDescent="0.25">
      <c r="A17" s="1169" t="s">
        <v>938</v>
      </c>
      <c r="B17" s="1163">
        <v>3155</v>
      </c>
      <c r="C17" s="1163">
        <v>3948</v>
      </c>
      <c r="D17" s="1175">
        <v>3991</v>
      </c>
      <c r="E17" s="1163">
        <v>2849</v>
      </c>
      <c r="F17" s="1163">
        <v>2836</v>
      </c>
      <c r="G17" s="1163">
        <v>2819</v>
      </c>
      <c r="H17" s="1163">
        <v>2953</v>
      </c>
      <c r="I17" s="1163">
        <v>3493</v>
      </c>
      <c r="J17" s="1163">
        <v>2790</v>
      </c>
    </row>
    <row r="18" spans="1:14" s="1161" customFormat="1" ht="11.25" x14ac:dyDescent="0.25">
      <c r="A18" s="385" t="s">
        <v>937</v>
      </c>
      <c r="B18" s="1174"/>
      <c r="C18" s="1174"/>
      <c r="D18" s="1170"/>
      <c r="E18" s="1170"/>
      <c r="F18" s="1170"/>
      <c r="G18" s="1170"/>
      <c r="H18" s="1170"/>
      <c r="I18" s="1170"/>
      <c r="J18" s="1170"/>
      <c r="N18" s="1699"/>
    </row>
    <row r="19" spans="1:14" s="1161" customFormat="1" ht="14.25" customHeight="1" x14ac:dyDescent="0.25">
      <c r="A19" s="386" t="s">
        <v>471</v>
      </c>
      <c r="B19" s="1168">
        <v>27466</v>
      </c>
      <c r="C19" s="1168">
        <v>27602</v>
      </c>
      <c r="D19" s="1168">
        <v>27762</v>
      </c>
      <c r="E19" s="1168">
        <v>26984</v>
      </c>
      <c r="F19" s="1168">
        <v>27318</v>
      </c>
      <c r="G19" s="1168">
        <v>27233</v>
      </c>
      <c r="H19" s="1168">
        <v>27298</v>
      </c>
      <c r="I19" s="1168">
        <v>28008</v>
      </c>
      <c r="J19" s="1168">
        <v>27470</v>
      </c>
    </row>
    <row r="20" spans="1:14" s="1161" customFormat="1" ht="11.25" x14ac:dyDescent="0.25">
      <c r="A20" s="385" t="s">
        <v>936</v>
      </c>
      <c r="B20" s="2738">
        <v>0.17599999999999999</v>
      </c>
      <c r="C20" s="1173">
        <v>0.17299999999999999</v>
      </c>
      <c r="D20" s="2554">
        <v>0.17</v>
      </c>
      <c r="E20" s="1172">
        <v>0.17299999999999999</v>
      </c>
      <c r="F20" s="1172">
        <v>0.22600000000000001</v>
      </c>
      <c r="G20" s="1172">
        <v>0.222</v>
      </c>
      <c r="H20" s="1172">
        <v>0.223</v>
      </c>
      <c r="I20" s="1172">
        <v>0.223</v>
      </c>
      <c r="J20" s="1172">
        <v>0.214</v>
      </c>
    </row>
    <row r="21" spans="1:14" s="1161" customFormat="1" ht="14.25" customHeight="1" x14ac:dyDescent="0.25">
      <c r="A21" s="385"/>
      <c r="B21" s="1171"/>
      <c r="C21" s="1171"/>
      <c r="D21" s="1170"/>
      <c r="E21" s="1170"/>
      <c r="F21" s="1170"/>
      <c r="G21" s="1170"/>
      <c r="H21" s="1170"/>
      <c r="I21" s="1170"/>
      <c r="J21" s="1170"/>
    </row>
    <row r="22" spans="1:14" s="1161" customFormat="1" ht="14.25" customHeight="1" x14ac:dyDescent="0.25">
      <c r="A22" s="385" t="s">
        <v>470</v>
      </c>
      <c r="B22" s="1163">
        <v>4789</v>
      </c>
      <c r="C22" s="1163">
        <v>4906</v>
      </c>
      <c r="D22" s="1163">
        <v>4801</v>
      </c>
      <c r="E22" s="1163">
        <v>4960</v>
      </c>
      <c r="F22" s="1163">
        <v>5268</v>
      </c>
      <c r="G22" s="1163">
        <v>4810</v>
      </c>
      <c r="H22" s="1163">
        <v>4656</v>
      </c>
      <c r="I22" s="1163">
        <v>4903</v>
      </c>
      <c r="J22" s="1163">
        <v>5119</v>
      </c>
      <c r="K22" s="2391"/>
    </row>
    <row r="23" spans="1:14" s="1161" customFormat="1" ht="14.25" customHeight="1" x14ac:dyDescent="0.25">
      <c r="A23" s="387" t="s">
        <v>935</v>
      </c>
      <c r="B23" s="1163">
        <v>0</v>
      </c>
      <c r="C23" s="1163">
        <v>0</v>
      </c>
      <c r="D23" s="1163"/>
      <c r="E23" s="1163"/>
      <c r="F23" s="1163">
        <v>173</v>
      </c>
      <c r="G23" s="1163">
        <v>172</v>
      </c>
      <c r="H23" s="1163">
        <v>221</v>
      </c>
      <c r="I23" s="1163">
        <v>241</v>
      </c>
      <c r="J23" s="1163">
        <v>245</v>
      </c>
    </row>
    <row r="24" spans="1:14" s="1161" customFormat="1" ht="11.25" x14ac:dyDescent="0.25">
      <c r="A24" s="385" t="s">
        <v>469</v>
      </c>
      <c r="B24" s="1163">
        <v>-1000</v>
      </c>
      <c r="C24" s="1163">
        <v>-1000</v>
      </c>
      <c r="D24" s="1163">
        <v>-1000</v>
      </c>
      <c r="E24" s="1163">
        <v>-1000</v>
      </c>
      <c r="F24" s="1163">
        <v>-1000</v>
      </c>
      <c r="G24" s="1163">
        <v>-1000</v>
      </c>
      <c r="H24" s="1163">
        <v>-1205</v>
      </c>
      <c r="I24" s="1163">
        <v>-1205</v>
      </c>
      <c r="J24" s="1163">
        <v>-1205</v>
      </c>
    </row>
    <row r="25" spans="1:14" s="1161" customFormat="1" ht="14.25" customHeight="1" x14ac:dyDescent="0.25">
      <c r="A25" s="1169" t="s">
        <v>934</v>
      </c>
      <c r="B25" s="1163">
        <v>154</v>
      </c>
      <c r="C25" s="1163">
        <v>117</v>
      </c>
      <c r="D25" s="1163">
        <v>135</v>
      </c>
      <c r="E25" s="1163">
        <v>84</v>
      </c>
      <c r="F25" s="1163">
        <v>145</v>
      </c>
      <c r="G25" s="1163">
        <v>90</v>
      </c>
      <c r="H25" s="1163">
        <v>156</v>
      </c>
      <c r="I25" s="1163">
        <v>41</v>
      </c>
      <c r="J25" s="1163">
        <v>39</v>
      </c>
    </row>
    <row r="26" spans="1:14" s="1161" customFormat="1" ht="14.25" customHeight="1" x14ac:dyDescent="0.25">
      <c r="A26" s="386" t="s">
        <v>933</v>
      </c>
      <c r="B26" s="1168">
        <v>31409</v>
      </c>
      <c r="C26" s="1168">
        <v>31625</v>
      </c>
      <c r="D26" s="1168">
        <v>31698</v>
      </c>
      <c r="E26" s="1168">
        <v>31028</v>
      </c>
      <c r="F26" s="1168">
        <v>31731</v>
      </c>
      <c r="G26" s="1168">
        <v>31133</v>
      </c>
      <c r="H26" s="1168">
        <v>30906</v>
      </c>
      <c r="I26" s="1168">
        <v>31747</v>
      </c>
      <c r="J26" s="1168">
        <v>31423</v>
      </c>
    </row>
    <row r="27" spans="1:14" s="1161" customFormat="1" ht="14.25" customHeight="1" x14ac:dyDescent="0.25">
      <c r="A27" s="385" t="s">
        <v>932</v>
      </c>
      <c r="B27" s="2739">
        <v>0.20100000000000001</v>
      </c>
      <c r="C27" s="1167">
        <v>0.19800000000000001</v>
      </c>
      <c r="D27" s="2555">
        <v>0.19400000000000001</v>
      </c>
      <c r="E27" s="1166">
        <v>0.19900000000000001</v>
      </c>
      <c r="F27" s="1166">
        <v>0.26300000000000001</v>
      </c>
      <c r="G27" s="1166">
        <v>0.254</v>
      </c>
      <c r="H27" s="1166">
        <v>0.252</v>
      </c>
      <c r="I27" s="1166">
        <v>0.252</v>
      </c>
      <c r="J27" s="1166">
        <v>0.245</v>
      </c>
    </row>
    <row r="28" spans="1:14" s="1161" customFormat="1" ht="14.25" customHeight="1" x14ac:dyDescent="0.25">
      <c r="A28" s="385"/>
      <c r="B28" s="1165"/>
      <c r="C28" s="1165"/>
      <c r="D28" s="1164"/>
      <c r="E28" s="1164"/>
      <c r="F28" s="1164"/>
      <c r="G28" s="1164"/>
      <c r="H28" s="1164"/>
      <c r="I28" s="1164"/>
      <c r="J28" s="1164"/>
    </row>
    <row r="29" spans="1:14" s="1161" customFormat="1" ht="14.25" customHeight="1" x14ac:dyDescent="0.25">
      <c r="A29" s="385" t="s">
        <v>931</v>
      </c>
      <c r="B29" s="1163"/>
      <c r="C29" s="1163"/>
      <c r="D29" s="1163"/>
      <c r="E29" s="1163"/>
      <c r="F29" s="1163"/>
      <c r="G29" s="1163"/>
      <c r="H29" s="1163"/>
      <c r="I29" s="1163">
        <v>202424</v>
      </c>
      <c r="J29" s="1163">
        <v>206380</v>
      </c>
    </row>
    <row r="30" spans="1:14" s="1161" customFormat="1" ht="14.25" customHeight="1" x14ac:dyDescent="0.25">
      <c r="A30" s="384" t="s">
        <v>930</v>
      </c>
      <c r="B30" s="1162">
        <v>156349</v>
      </c>
      <c r="C30" s="1162">
        <v>159729</v>
      </c>
      <c r="D30" s="1162">
        <v>163007</v>
      </c>
      <c r="E30" s="1162">
        <v>155886</v>
      </c>
      <c r="F30" s="1162">
        <v>120827</v>
      </c>
      <c r="G30" s="1162">
        <v>122568</v>
      </c>
      <c r="H30" s="1162">
        <v>122679</v>
      </c>
      <c r="I30" s="1162">
        <v>125779</v>
      </c>
      <c r="J30" s="1162">
        <v>128303</v>
      </c>
    </row>
    <row r="31" spans="1:14" s="1161" customFormat="1" ht="14.25" customHeight="1" x14ac:dyDescent="0.2">
      <c r="A31" s="383" t="s">
        <v>1631</v>
      </c>
      <c r="B31" s="2550"/>
      <c r="C31" s="1698"/>
      <c r="D31" s="1697"/>
      <c r="E31" s="1697"/>
      <c r="F31" s="1697"/>
      <c r="G31" s="1697"/>
      <c r="H31" s="1697"/>
      <c r="I31" s="1697"/>
      <c r="J31" s="1697"/>
    </row>
    <row r="32" spans="1:14" s="1161" customFormat="1" ht="15.75" customHeight="1" x14ac:dyDescent="0.2">
      <c r="A32" s="382" t="s">
        <v>1412</v>
      </c>
      <c r="B32" s="2740">
        <v>1.2470000000000001</v>
      </c>
      <c r="C32" s="1511">
        <v>1.228</v>
      </c>
      <c r="D32" s="2556">
        <v>1.6859999999999999</v>
      </c>
      <c r="E32" s="1656">
        <v>0.90500000000000003</v>
      </c>
      <c r="F32" s="1656">
        <v>0.80800000000000005</v>
      </c>
      <c r="G32" s="1511">
        <v>0.73199999999999998</v>
      </c>
      <c r="H32" s="1696">
        <v>0.84899999999999998</v>
      </c>
      <c r="I32" s="1511">
        <v>0.90100000000000002</v>
      </c>
      <c r="J32" s="1656">
        <v>0.82899999999999996</v>
      </c>
    </row>
    <row r="33" spans="1:13" s="1161" customFormat="1" ht="15.75" customHeight="1" x14ac:dyDescent="0.2">
      <c r="A33" s="382" t="s">
        <v>1411</v>
      </c>
      <c r="B33" s="2740">
        <v>1</v>
      </c>
      <c r="C33" s="1511">
        <v>1</v>
      </c>
      <c r="D33" s="2556">
        <v>1</v>
      </c>
      <c r="E33" s="1656">
        <v>1.002</v>
      </c>
      <c r="F33" s="1656">
        <v>0.86699999999999999</v>
      </c>
      <c r="G33" s="1511">
        <v>0.87</v>
      </c>
      <c r="H33" s="1696">
        <v>0.94399999999999995</v>
      </c>
      <c r="I33" s="1511">
        <v>0.80600000000000005</v>
      </c>
      <c r="J33" s="1656">
        <v>0.8</v>
      </c>
    </row>
    <row r="34" spans="1:13" s="1161" customFormat="1" ht="15.75" customHeight="1" x14ac:dyDescent="0.2">
      <c r="A34" s="224" t="s">
        <v>678</v>
      </c>
      <c r="B34" s="1150"/>
      <c r="C34" s="1511"/>
      <c r="D34" s="1149"/>
      <c r="E34" s="1149"/>
      <c r="F34" s="1149"/>
      <c r="G34" s="1511"/>
      <c r="H34" s="1149"/>
      <c r="I34" s="1149"/>
      <c r="J34" s="1149"/>
    </row>
    <row r="35" spans="1:13" s="1161" customFormat="1" ht="15.75" customHeight="1" x14ac:dyDescent="0.2">
      <c r="A35" s="224" t="s">
        <v>1109</v>
      </c>
      <c r="B35" s="1150"/>
      <c r="C35" s="1511"/>
      <c r="D35" s="1149"/>
      <c r="E35" s="1149"/>
      <c r="F35" s="1149"/>
      <c r="G35" s="1511"/>
      <c r="H35" s="1149"/>
      <c r="I35" s="1149"/>
      <c r="J35" s="1149"/>
    </row>
    <row r="36" spans="1:13" s="1161" customFormat="1" ht="15.75" customHeight="1" x14ac:dyDescent="0.2">
      <c r="A36" s="382"/>
      <c r="B36" s="1150"/>
      <c r="C36" s="1511"/>
      <c r="D36" s="1149"/>
      <c r="E36" s="1149"/>
      <c r="F36" s="1149"/>
      <c r="G36" s="1511"/>
      <c r="H36" s="1149"/>
      <c r="I36" s="1149"/>
      <c r="J36" s="1149"/>
    </row>
    <row r="37" spans="1:13" ht="14.25" customHeight="1" x14ac:dyDescent="0.15">
      <c r="A37" s="1192" t="s">
        <v>929</v>
      </c>
      <c r="B37" s="393"/>
      <c r="C37" s="1160"/>
      <c r="D37" s="1160"/>
      <c r="E37" s="1159"/>
      <c r="F37" s="1159"/>
      <c r="G37" s="1148"/>
      <c r="H37" s="1148"/>
      <c r="I37" s="1148"/>
      <c r="J37" s="1148"/>
      <c r="M37" s="1161"/>
    </row>
    <row r="38" spans="1:13" ht="14.25" customHeight="1" thickBot="1" x14ac:dyDescent="0.25">
      <c r="A38" s="381"/>
      <c r="B38" s="378"/>
      <c r="C38" s="1158"/>
      <c r="D38" s="1158"/>
      <c r="E38" s="1154"/>
      <c r="F38" s="1154"/>
      <c r="G38" s="1148"/>
      <c r="H38" s="1148"/>
      <c r="I38" s="1148"/>
      <c r="J38" s="1148"/>
      <c r="M38" s="1161"/>
    </row>
    <row r="39" spans="1:13" ht="14.25" customHeight="1" thickBot="1" x14ac:dyDescent="0.2">
      <c r="A39" s="379" t="s">
        <v>349</v>
      </c>
      <c r="B39" s="390" t="s">
        <v>1335</v>
      </c>
      <c r="C39" s="376" t="s">
        <v>1004</v>
      </c>
      <c r="D39" s="376" t="s">
        <v>957</v>
      </c>
      <c r="E39" s="376" t="s">
        <v>874</v>
      </c>
      <c r="F39" s="375" t="s">
        <v>817</v>
      </c>
      <c r="G39" s="375" t="s">
        <v>787</v>
      </c>
      <c r="H39" s="375" t="s">
        <v>722</v>
      </c>
      <c r="I39" s="375" t="s">
        <v>710</v>
      </c>
      <c r="J39" s="375" t="s">
        <v>676</v>
      </c>
      <c r="L39" s="2390"/>
      <c r="M39" s="1161"/>
    </row>
    <row r="40" spans="1:13" ht="14.25" customHeight="1" x14ac:dyDescent="0.2">
      <c r="A40" s="232" t="s">
        <v>928</v>
      </c>
      <c r="B40" s="1157">
        <v>15.4</v>
      </c>
      <c r="C40" s="1156">
        <v>14.8</v>
      </c>
      <c r="D40" s="1156">
        <v>14.6</v>
      </c>
      <c r="E40" s="1156">
        <v>15.5</v>
      </c>
      <c r="F40" s="1156">
        <v>20.3</v>
      </c>
      <c r="G40" s="1156">
        <v>19.899999999999999</v>
      </c>
      <c r="H40" s="1156">
        <v>19.8</v>
      </c>
      <c r="I40" s="1156">
        <v>19.5</v>
      </c>
      <c r="J40" s="1155">
        <v>19.2</v>
      </c>
      <c r="M40" s="1161"/>
    </row>
    <row r="41" spans="1:13" ht="14.25" customHeight="1" x14ac:dyDescent="0.2">
      <c r="A41" s="232" t="s">
        <v>927</v>
      </c>
      <c r="B41" s="1157">
        <v>17.399999999999999</v>
      </c>
      <c r="C41" s="1156">
        <v>17.3</v>
      </c>
      <c r="D41" s="1156">
        <v>17.100000000000001</v>
      </c>
      <c r="E41" s="1156">
        <v>17.3</v>
      </c>
      <c r="F41" s="1156">
        <v>22.6</v>
      </c>
      <c r="G41" s="1156">
        <v>22.2</v>
      </c>
      <c r="H41" s="1156">
        <v>22.3</v>
      </c>
      <c r="I41" s="1156">
        <v>22.3</v>
      </c>
      <c r="J41" s="1155">
        <v>21.4</v>
      </c>
      <c r="M41" s="1161"/>
    </row>
    <row r="42" spans="1:13" ht="14.25" customHeight="1" x14ac:dyDescent="0.2">
      <c r="A42" s="232" t="s">
        <v>926</v>
      </c>
      <c r="B42" s="1157">
        <v>20</v>
      </c>
      <c r="C42" s="1156">
        <v>19.8</v>
      </c>
      <c r="D42" s="1156">
        <v>19.5</v>
      </c>
      <c r="E42" s="1156">
        <v>19.899999999999999</v>
      </c>
      <c r="F42" s="1156">
        <v>26.3</v>
      </c>
      <c r="G42" s="1156">
        <v>25.4</v>
      </c>
      <c r="H42" s="1156">
        <v>25.2</v>
      </c>
      <c r="I42" s="1156">
        <v>25.2</v>
      </c>
      <c r="J42" s="1155">
        <v>24.5</v>
      </c>
      <c r="M42" s="1161"/>
    </row>
    <row r="43" spans="1:13" ht="14.25" customHeight="1" x14ac:dyDescent="0.2">
      <c r="A43" s="232" t="s">
        <v>925</v>
      </c>
      <c r="B43" s="1157">
        <v>15.5</v>
      </c>
      <c r="C43" s="1156">
        <v>14.8</v>
      </c>
      <c r="D43" s="1156">
        <v>14.6</v>
      </c>
      <c r="E43" s="1156">
        <v>15.5</v>
      </c>
      <c r="F43" s="1156">
        <v>20</v>
      </c>
      <c r="G43" s="1156">
        <v>19.8</v>
      </c>
      <c r="H43" s="1156">
        <v>19.8</v>
      </c>
      <c r="I43" s="1156">
        <v>19</v>
      </c>
      <c r="J43" s="1155">
        <v>18.8</v>
      </c>
      <c r="M43" s="1161"/>
    </row>
    <row r="44" spans="1:13" ht="14.25" customHeight="1" x14ac:dyDescent="0.2">
      <c r="A44" s="232" t="s">
        <v>924</v>
      </c>
      <c r="B44" s="1157">
        <v>17.600000000000001</v>
      </c>
      <c r="C44" s="1156">
        <v>17.3</v>
      </c>
      <c r="D44" s="1156">
        <v>17</v>
      </c>
      <c r="E44" s="1156">
        <v>17.3</v>
      </c>
      <c r="F44" s="1156">
        <v>22.3</v>
      </c>
      <c r="G44" s="1156">
        <v>22.1</v>
      </c>
      <c r="H44" s="1156">
        <v>22.2</v>
      </c>
      <c r="I44" s="1156">
        <v>21.7</v>
      </c>
      <c r="J44" s="1155">
        <v>21</v>
      </c>
      <c r="L44" s="1695"/>
      <c r="M44" s="1161"/>
    </row>
    <row r="45" spans="1:13" ht="14.25" customHeight="1" x14ac:dyDescent="0.2">
      <c r="A45" s="232" t="s">
        <v>923</v>
      </c>
      <c r="B45" s="1157">
        <v>20.100000000000001</v>
      </c>
      <c r="C45" s="1156">
        <v>19.8</v>
      </c>
      <c r="D45" s="1156">
        <v>19.399999999999999</v>
      </c>
      <c r="E45" s="1156">
        <v>19.899999999999999</v>
      </c>
      <c r="F45" s="1156">
        <v>26</v>
      </c>
      <c r="G45" s="1156">
        <v>25.2</v>
      </c>
      <c r="H45" s="1156">
        <v>25.2</v>
      </c>
      <c r="I45" s="1156">
        <v>24.7</v>
      </c>
      <c r="J45" s="1155">
        <v>24.1</v>
      </c>
      <c r="M45" s="1161"/>
    </row>
    <row r="46" spans="1:13" ht="14.25" customHeight="1" thickBot="1" x14ac:dyDescent="0.25">
      <c r="A46" s="232"/>
      <c r="B46" s="1157"/>
      <c r="C46" s="1156"/>
      <c r="D46" s="1156"/>
      <c r="E46" s="1156"/>
      <c r="F46" s="1156"/>
      <c r="G46" s="1156"/>
      <c r="H46" s="1156"/>
      <c r="I46" s="1156"/>
      <c r="J46" s="1155"/>
      <c r="M46" s="1161"/>
    </row>
    <row r="47" spans="1:13" ht="14.25" customHeight="1" thickBot="1" x14ac:dyDescent="0.25">
      <c r="A47" s="377" t="s">
        <v>468</v>
      </c>
      <c r="B47" s="376" t="s">
        <v>1399</v>
      </c>
      <c r="C47" s="376" t="s">
        <v>1398</v>
      </c>
      <c r="D47" s="2557" t="s">
        <v>1401</v>
      </c>
      <c r="E47" s="376" t="s">
        <v>1397</v>
      </c>
      <c r="F47" s="375" t="s">
        <v>1396</v>
      </c>
      <c r="G47" s="375" t="s">
        <v>1395</v>
      </c>
      <c r="H47" s="375" t="s">
        <v>1394</v>
      </c>
      <c r="I47" s="375" t="s">
        <v>1393</v>
      </c>
      <c r="J47" s="375" t="s">
        <v>1392</v>
      </c>
      <c r="M47" s="1161"/>
    </row>
    <row r="48" spans="1:13" ht="14.25" customHeight="1" x14ac:dyDescent="0.2">
      <c r="A48" s="232" t="s">
        <v>467</v>
      </c>
      <c r="B48" s="374">
        <v>27466</v>
      </c>
      <c r="C48" s="1153">
        <v>27602</v>
      </c>
      <c r="D48" s="2558">
        <v>27762</v>
      </c>
      <c r="E48" s="1153">
        <v>26984</v>
      </c>
      <c r="F48" s="1153">
        <v>27318</v>
      </c>
      <c r="G48" s="1153">
        <v>27233</v>
      </c>
      <c r="H48" s="1153">
        <v>27298</v>
      </c>
      <c r="I48" s="1153">
        <v>28008</v>
      </c>
      <c r="J48" s="1152">
        <v>27470</v>
      </c>
      <c r="M48" s="1161"/>
    </row>
    <row r="49" spans="1:13" ht="14.25" customHeight="1" x14ac:dyDescent="0.2">
      <c r="A49" s="232" t="s">
        <v>466</v>
      </c>
      <c r="B49" s="374">
        <v>544942</v>
      </c>
      <c r="C49" s="1153">
        <v>552727</v>
      </c>
      <c r="D49" s="2558">
        <v>567731</v>
      </c>
      <c r="E49" s="1153">
        <v>528163</v>
      </c>
      <c r="F49" s="1153">
        <v>554553</v>
      </c>
      <c r="G49" s="1153">
        <v>548944</v>
      </c>
      <c r="H49" s="1153">
        <v>538378</v>
      </c>
      <c r="I49" s="1153">
        <v>538338</v>
      </c>
      <c r="J49" s="1152">
        <v>563768</v>
      </c>
      <c r="M49" s="1161"/>
    </row>
    <row r="50" spans="1:13" ht="14.25" customHeight="1" x14ac:dyDescent="0.2">
      <c r="A50" s="373" t="s">
        <v>465</v>
      </c>
      <c r="B50" s="1151">
        <v>5</v>
      </c>
      <c r="C50" s="1151">
        <v>5</v>
      </c>
      <c r="D50" s="1151">
        <v>4.9000000000000004</v>
      </c>
      <c r="E50" s="1151">
        <v>5.0999999999999996</v>
      </c>
      <c r="F50" s="1151">
        <v>4.9000000000000004</v>
      </c>
      <c r="G50" s="1151">
        <v>5</v>
      </c>
      <c r="H50" s="1151">
        <v>5.0999999999999996</v>
      </c>
      <c r="I50" s="1151">
        <v>5.2</v>
      </c>
      <c r="J50" s="1191">
        <v>4.9000000000000004</v>
      </c>
      <c r="M50" s="1161"/>
    </row>
    <row r="51" spans="1:13" ht="14.25" customHeight="1" x14ac:dyDescent="0.2">
      <c r="A51" s="224" t="s">
        <v>678</v>
      </c>
      <c r="B51" s="1150"/>
      <c r="C51" s="1149"/>
      <c r="D51" s="1149"/>
      <c r="E51" s="1149"/>
      <c r="F51" s="1149"/>
      <c r="G51" s="1148"/>
      <c r="H51" s="1148"/>
      <c r="I51" s="1148"/>
      <c r="J51" s="1148"/>
      <c r="M51" s="1161"/>
    </row>
    <row r="52" spans="1:13" ht="14.25" customHeight="1" x14ac:dyDescent="0.2">
      <c r="A52" s="2549" t="s">
        <v>1630</v>
      </c>
      <c r="B52" s="1150"/>
      <c r="C52" s="1150"/>
      <c r="D52" s="1150"/>
      <c r="E52" s="1150"/>
      <c r="F52" s="1150"/>
      <c r="G52" s="1150"/>
      <c r="H52" s="1150"/>
      <c r="I52" s="1150"/>
      <c r="J52" s="1150"/>
    </row>
    <row r="53" spans="1:13" ht="14.25" customHeight="1" x14ac:dyDescent="0.2">
      <c r="A53" s="1150"/>
      <c r="B53" s="1150"/>
      <c r="C53" s="1150"/>
      <c r="D53" s="1150"/>
      <c r="E53" s="1150"/>
      <c r="F53" s="1150"/>
      <c r="G53" s="1150"/>
      <c r="H53" s="1150"/>
      <c r="I53" s="1150"/>
      <c r="J53" s="1150"/>
    </row>
    <row r="54" spans="1:13" ht="14.25" customHeight="1" thickBot="1" x14ac:dyDescent="0.25">
      <c r="A54" s="1192" t="s">
        <v>1629</v>
      </c>
      <c r="B54" s="1150"/>
      <c r="C54" s="1150"/>
      <c r="D54" s="1150"/>
      <c r="E54" s="1150"/>
      <c r="F54" s="1150"/>
      <c r="G54" s="1150"/>
      <c r="H54" s="1150"/>
      <c r="I54" s="1150"/>
    </row>
    <row r="55" spans="1:13" ht="14.25" customHeight="1" thickBot="1" x14ac:dyDescent="0.25">
      <c r="A55" s="377" t="s">
        <v>173</v>
      </c>
      <c r="B55" s="390" t="s">
        <v>1335</v>
      </c>
      <c r="C55" s="376" t="s">
        <v>1004</v>
      </c>
      <c r="D55" s="376" t="s">
        <v>957</v>
      </c>
      <c r="E55" s="376" t="s">
        <v>874</v>
      </c>
      <c r="F55" s="375" t="s">
        <v>817</v>
      </c>
      <c r="G55" s="375" t="s">
        <v>787</v>
      </c>
      <c r="H55" s="375" t="s">
        <v>722</v>
      </c>
      <c r="I55" s="375" t="s">
        <v>710</v>
      </c>
      <c r="J55" s="375" t="s">
        <v>676</v>
      </c>
    </row>
    <row r="56" spans="1:13" ht="14.25" customHeight="1" x14ac:dyDescent="0.2">
      <c r="A56" s="232" t="s">
        <v>1609</v>
      </c>
      <c r="B56" s="374">
        <v>32415</v>
      </c>
      <c r="C56" s="1150"/>
      <c r="D56" s="1150"/>
      <c r="E56" s="1150"/>
      <c r="F56" s="1150"/>
      <c r="G56" s="1150"/>
      <c r="H56" s="1150"/>
      <c r="I56" s="1150"/>
      <c r="J56" s="1150"/>
    </row>
    <row r="57" spans="1:13" ht="14.25" customHeight="1" x14ac:dyDescent="0.2">
      <c r="A57" s="232" t="s">
        <v>1628</v>
      </c>
      <c r="B57" s="374">
        <v>29843</v>
      </c>
      <c r="C57" s="1150"/>
      <c r="D57" s="1150"/>
      <c r="E57" s="1150"/>
      <c r="F57" s="1150"/>
      <c r="G57" s="1150"/>
      <c r="H57" s="1150"/>
      <c r="I57" s="1150"/>
      <c r="J57" s="1150"/>
    </row>
    <row r="58" spans="1:13" ht="14.25" customHeight="1" x14ac:dyDescent="0.2">
      <c r="A58" s="2559" t="s">
        <v>1627</v>
      </c>
      <c r="B58" s="374">
        <v>2572</v>
      </c>
      <c r="C58" s="1150"/>
      <c r="D58" s="1150"/>
      <c r="E58" s="1150"/>
      <c r="F58" s="1150"/>
      <c r="G58" s="1150"/>
      <c r="H58" s="1150"/>
      <c r="I58" s="1150"/>
      <c r="J58" s="1150"/>
      <c r="L58" s="1694"/>
    </row>
    <row r="59" spans="1:13" ht="14.25" customHeight="1" x14ac:dyDescent="0.2">
      <c r="A59" s="232" t="s">
        <v>1626</v>
      </c>
      <c r="B59" s="2389">
        <v>1.0860000000000001</v>
      </c>
      <c r="C59" s="1150"/>
      <c r="D59" s="1150"/>
      <c r="E59" s="1150"/>
      <c r="F59" s="1150"/>
      <c r="G59" s="1150"/>
      <c r="H59" s="1150"/>
      <c r="I59" s="1150"/>
      <c r="J59" s="1150"/>
    </row>
    <row r="60" spans="1:13" ht="15" customHeight="1" x14ac:dyDescent="0.2">
      <c r="A60" s="224" t="s">
        <v>1625</v>
      </c>
      <c r="B60" s="1150"/>
      <c r="C60" s="1150"/>
      <c r="D60" s="1150"/>
      <c r="E60" s="1150"/>
      <c r="F60" s="1150"/>
      <c r="G60" s="1150"/>
      <c r="H60" s="1150"/>
      <c r="I60" s="1150"/>
      <c r="J60" s="1150"/>
    </row>
    <row r="61" spans="1:13" ht="15" customHeight="1" x14ac:dyDescent="0.15">
      <c r="A61" s="372"/>
      <c r="B61" s="372"/>
      <c r="C61" s="372"/>
      <c r="D61" s="372"/>
      <c r="E61" s="372"/>
      <c r="F61" s="372"/>
      <c r="G61" s="372"/>
      <c r="H61" s="372"/>
      <c r="I61" s="372"/>
      <c r="J61" s="372"/>
    </row>
    <row r="62" spans="1:13" ht="15" customHeight="1" x14ac:dyDescent="0.15">
      <c r="B62" s="372"/>
      <c r="C62" s="372"/>
      <c r="D62" s="372"/>
      <c r="E62" s="372"/>
      <c r="F62" s="372"/>
      <c r="G62" s="372"/>
      <c r="H62" s="372"/>
      <c r="I62" s="372"/>
      <c r="J62" s="372"/>
    </row>
    <row r="63" spans="1:13" ht="15" customHeight="1" x14ac:dyDescent="0.15"/>
    <row r="64" spans="1:13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</sheetData>
  <pageMargins left="0.7" right="0.7" top="0.75" bottom="0.75" header="0.3" footer="0.3"/>
  <pageSetup paperSize="9" scale="70" pageOrder="overThenDown" orientation="portrait" r:id="rId1"/>
  <headerFooter>
    <oddHeader>&amp;R&amp;"Arial,Normal"&amp;8Risk, liquidity and capital management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D0E35-3D32-4646-9D82-EA954305C258}">
  <sheetPr codeName="Sheet42"/>
  <dimension ref="A1:N74"/>
  <sheetViews>
    <sheetView showGridLines="0" showZeros="0" view="pageBreakPreview" topLeftCell="A67" zoomScaleNormal="100" zoomScaleSheetLayoutView="100" workbookViewId="0">
      <selection activeCell="C26" sqref="C26"/>
    </sheetView>
  </sheetViews>
  <sheetFormatPr defaultRowHeight="15" x14ac:dyDescent="0.25"/>
  <cols>
    <col min="1" max="1" width="35.28515625" customWidth="1"/>
    <col min="2" max="10" width="8.85546875" style="1679" customWidth="1"/>
  </cols>
  <sheetData>
    <row r="1" spans="1:12" ht="15" customHeight="1" x14ac:dyDescent="0.25">
      <c r="A1" s="2544" t="s">
        <v>499</v>
      </c>
      <c r="B1" s="393"/>
      <c r="C1" s="392"/>
      <c r="D1" s="392"/>
      <c r="E1" s="392"/>
      <c r="F1" s="392"/>
      <c r="G1" s="392"/>
      <c r="H1" s="391"/>
      <c r="I1" s="483"/>
      <c r="J1" s="483"/>
    </row>
    <row r="2" spans="1:12" ht="15" customHeight="1" thickBot="1" x14ac:dyDescent="0.3">
      <c r="A2" s="391"/>
      <c r="B2" s="393"/>
      <c r="C2" s="392"/>
      <c r="D2" s="392"/>
      <c r="E2" s="392"/>
      <c r="F2" s="392"/>
      <c r="G2" s="392"/>
      <c r="H2" s="391"/>
      <c r="I2" s="483"/>
      <c r="J2" s="483"/>
    </row>
    <row r="3" spans="1:12" ht="15" customHeight="1" thickBot="1" x14ac:dyDescent="0.3">
      <c r="A3" s="405" t="s">
        <v>173</v>
      </c>
      <c r="B3" s="390" t="s">
        <v>1335</v>
      </c>
      <c r="C3" s="376" t="s">
        <v>1004</v>
      </c>
      <c r="D3" s="376" t="s">
        <v>957</v>
      </c>
      <c r="E3" s="390" t="s">
        <v>874</v>
      </c>
      <c r="F3" s="390" t="s">
        <v>817</v>
      </c>
      <c r="G3" s="389" t="s">
        <v>787</v>
      </c>
      <c r="H3" s="389" t="s">
        <v>722</v>
      </c>
      <c r="I3" s="389" t="s">
        <v>710</v>
      </c>
      <c r="J3" s="389" t="s">
        <v>676</v>
      </c>
    </row>
    <row r="4" spans="1:12" ht="15" customHeight="1" x14ac:dyDescent="0.25">
      <c r="A4" s="386" t="s">
        <v>498</v>
      </c>
      <c r="B4" s="481">
        <v>124469</v>
      </c>
      <c r="C4" s="481">
        <v>127145</v>
      </c>
      <c r="D4" s="481">
        <v>128172</v>
      </c>
      <c r="E4" s="481">
        <v>120969</v>
      </c>
      <c r="F4" s="481">
        <v>99042</v>
      </c>
      <c r="G4" s="481">
        <v>100604</v>
      </c>
      <c r="H4" s="481">
        <v>100943</v>
      </c>
      <c r="I4" s="481">
        <v>102743</v>
      </c>
      <c r="J4" s="481">
        <v>107110</v>
      </c>
    </row>
    <row r="5" spans="1:12" ht="15" customHeight="1" x14ac:dyDescent="0.25">
      <c r="A5" s="385" t="s">
        <v>497</v>
      </c>
      <c r="B5" s="1270">
        <v>110823</v>
      </c>
      <c r="C5" s="1270">
        <v>112239</v>
      </c>
      <c r="D5" s="1270">
        <v>111858</v>
      </c>
      <c r="E5" s="1270">
        <v>107635</v>
      </c>
      <c r="F5" s="1270">
        <v>86886</v>
      </c>
      <c r="G5" s="1270">
        <v>88453</v>
      </c>
      <c r="H5" s="1270">
        <v>87450</v>
      </c>
      <c r="I5" s="1270">
        <v>88808</v>
      </c>
      <c r="J5" s="1270">
        <v>95102</v>
      </c>
    </row>
    <row r="6" spans="1:12" ht="15" customHeight="1" x14ac:dyDescent="0.25">
      <c r="A6" s="385" t="s">
        <v>490</v>
      </c>
      <c r="B6" s="1270">
        <v>0</v>
      </c>
      <c r="C6" s="1270">
        <v>0</v>
      </c>
      <c r="D6" s="1270">
        <v>0</v>
      </c>
      <c r="E6" s="1270">
        <v>0</v>
      </c>
      <c r="F6" s="1270">
        <v>2071</v>
      </c>
      <c r="G6" s="1270">
        <v>2012</v>
      </c>
      <c r="H6" s="1270">
        <v>1808</v>
      </c>
      <c r="I6" s="1270">
        <v>1869</v>
      </c>
      <c r="J6" s="1270">
        <v>2070</v>
      </c>
      <c r="L6" s="527"/>
    </row>
    <row r="7" spans="1:12" ht="15" customHeight="1" x14ac:dyDescent="0.25">
      <c r="A7" s="385" t="s">
        <v>496</v>
      </c>
      <c r="B7" s="1270">
        <v>74949</v>
      </c>
      <c r="C7" s="1270">
        <v>75304</v>
      </c>
      <c r="D7" s="1270">
        <v>73978</v>
      </c>
      <c r="E7" s="1270">
        <v>71868</v>
      </c>
      <c r="F7" s="1270">
        <v>53612</v>
      </c>
      <c r="G7" s="1270">
        <v>54824</v>
      </c>
      <c r="H7" s="1270">
        <v>54703</v>
      </c>
      <c r="I7" s="1270">
        <v>57004</v>
      </c>
      <c r="J7" s="1270">
        <v>60872</v>
      </c>
    </row>
    <row r="8" spans="1:12" ht="15" customHeight="1" x14ac:dyDescent="0.25">
      <c r="A8" s="387" t="s">
        <v>495</v>
      </c>
      <c r="B8" s="1270">
        <v>62301</v>
      </c>
      <c r="C8" s="1270">
        <v>63163</v>
      </c>
      <c r="D8" s="1270">
        <v>62063</v>
      </c>
      <c r="E8" s="1270">
        <v>60626</v>
      </c>
      <c r="F8" s="1270">
        <v>44353</v>
      </c>
      <c r="G8" s="1270">
        <v>44851</v>
      </c>
      <c r="H8" s="1270">
        <v>45264</v>
      </c>
      <c r="I8" s="1270">
        <v>47173</v>
      </c>
      <c r="J8" s="1270">
        <v>48747</v>
      </c>
    </row>
    <row r="9" spans="1:12" ht="15" customHeight="1" x14ac:dyDescent="0.25">
      <c r="A9" s="387" t="s">
        <v>494</v>
      </c>
      <c r="B9" s="1267">
        <v>12648</v>
      </c>
      <c r="C9" s="1267">
        <v>12141</v>
      </c>
      <c r="D9" s="1267">
        <v>11915</v>
      </c>
      <c r="E9" s="1267">
        <v>11242</v>
      </c>
      <c r="F9" s="1267">
        <v>9259</v>
      </c>
      <c r="G9" s="1267">
        <v>9973</v>
      </c>
      <c r="H9" s="1267">
        <v>9439</v>
      </c>
      <c r="I9" s="1267">
        <v>9831</v>
      </c>
      <c r="J9" s="1267">
        <v>12125</v>
      </c>
    </row>
    <row r="10" spans="1:12" ht="15" customHeight="1" x14ac:dyDescent="0.25">
      <c r="A10" s="385" t="s">
        <v>493</v>
      </c>
      <c r="B10" s="1267">
        <v>5507</v>
      </c>
      <c r="C10" s="1267">
        <v>6364</v>
      </c>
      <c r="D10" s="1267">
        <v>6129</v>
      </c>
      <c r="E10" s="1267">
        <v>5953</v>
      </c>
      <c r="F10" s="1267">
        <v>6137</v>
      </c>
      <c r="G10" s="1267">
        <v>6297</v>
      </c>
      <c r="H10" s="1267">
        <v>6263</v>
      </c>
      <c r="I10" s="1267">
        <v>6163</v>
      </c>
      <c r="J10" s="1267">
        <v>7505</v>
      </c>
    </row>
    <row r="11" spans="1:12" ht="15" customHeight="1" x14ac:dyDescent="0.25">
      <c r="A11" s="385" t="s">
        <v>489</v>
      </c>
      <c r="B11" s="1267">
        <v>26203</v>
      </c>
      <c r="C11" s="1267">
        <v>26268</v>
      </c>
      <c r="D11" s="1267">
        <v>26004</v>
      </c>
      <c r="E11" s="1267">
        <v>25979</v>
      </c>
      <c r="F11" s="1267">
        <v>21851</v>
      </c>
      <c r="G11" s="1267">
        <v>21747</v>
      </c>
      <c r="H11" s="1267">
        <v>21436</v>
      </c>
      <c r="I11" s="1267">
        <v>20888</v>
      </c>
      <c r="J11" s="1267">
        <v>21062</v>
      </c>
    </row>
    <row r="12" spans="1:12" ht="15" customHeight="1" x14ac:dyDescent="0.25">
      <c r="A12" s="385" t="s">
        <v>492</v>
      </c>
      <c r="B12" s="1267">
        <v>1467</v>
      </c>
      <c r="C12" s="1267">
        <v>833</v>
      </c>
      <c r="D12" s="1267">
        <v>1239</v>
      </c>
      <c r="E12" s="1267">
        <v>1648</v>
      </c>
      <c r="F12" s="1267">
        <v>840</v>
      </c>
      <c r="G12" s="1267">
        <v>847</v>
      </c>
      <c r="H12" s="1267">
        <v>801</v>
      </c>
      <c r="I12" s="1267">
        <v>850</v>
      </c>
      <c r="J12" s="1267">
        <v>836</v>
      </c>
    </row>
    <row r="13" spans="1:12" ht="15" customHeight="1" x14ac:dyDescent="0.25">
      <c r="A13" s="385" t="s">
        <v>488</v>
      </c>
      <c r="B13" s="1267">
        <v>2697</v>
      </c>
      <c r="C13" s="1267">
        <v>3470</v>
      </c>
      <c r="D13" s="1267">
        <v>4508</v>
      </c>
      <c r="E13" s="1267">
        <v>2187</v>
      </c>
      <c r="F13" s="1267">
        <v>2375</v>
      </c>
      <c r="G13" s="1267">
        <v>2726</v>
      </c>
      <c r="H13" s="1267">
        <v>2438</v>
      </c>
      <c r="I13" s="1267">
        <v>2034</v>
      </c>
      <c r="J13" s="1267">
        <v>2758</v>
      </c>
    </row>
    <row r="14" spans="1:12" ht="15" customHeight="1" x14ac:dyDescent="0.25">
      <c r="A14" s="385" t="s">
        <v>491</v>
      </c>
      <c r="B14" s="1267">
        <v>13646</v>
      </c>
      <c r="C14" s="1267">
        <v>14906</v>
      </c>
      <c r="D14" s="1267">
        <v>16314</v>
      </c>
      <c r="E14" s="1267">
        <v>13334</v>
      </c>
      <c r="F14" s="1267">
        <v>12156</v>
      </c>
      <c r="G14" s="1267">
        <v>12151</v>
      </c>
      <c r="H14" s="1267">
        <v>13494</v>
      </c>
      <c r="I14" s="1267">
        <v>13935</v>
      </c>
      <c r="J14" s="1267">
        <v>12008</v>
      </c>
    </row>
    <row r="15" spans="1:12" ht="15" customHeight="1" x14ac:dyDescent="0.25">
      <c r="A15" s="385" t="s">
        <v>490</v>
      </c>
      <c r="B15" s="1267">
        <v>1049</v>
      </c>
      <c r="C15" s="1267">
        <v>554</v>
      </c>
      <c r="D15" s="1267">
        <v>536</v>
      </c>
      <c r="E15" s="1267">
        <v>689</v>
      </c>
      <c r="F15" s="1267">
        <v>133</v>
      </c>
      <c r="G15" s="1267">
        <v>125</v>
      </c>
      <c r="H15" s="1267">
        <v>174</v>
      </c>
      <c r="I15" s="1267">
        <v>291</v>
      </c>
      <c r="J15" s="1267">
        <v>143</v>
      </c>
    </row>
    <row r="16" spans="1:12" ht="15" customHeight="1" x14ac:dyDescent="0.25">
      <c r="A16" s="385" t="s">
        <v>489</v>
      </c>
      <c r="B16" s="1267">
        <v>5194</v>
      </c>
      <c r="C16" s="1267">
        <v>5193</v>
      </c>
      <c r="D16" s="1267">
        <v>7014</v>
      </c>
      <c r="E16" s="1267">
        <v>4227</v>
      </c>
      <c r="F16" s="1267">
        <v>4342</v>
      </c>
      <c r="G16" s="1267">
        <v>4329</v>
      </c>
      <c r="H16" s="1267">
        <v>5645</v>
      </c>
      <c r="I16" s="1267">
        <v>5683</v>
      </c>
      <c r="J16" s="1267">
        <v>5761</v>
      </c>
    </row>
    <row r="17" spans="1:10" ht="15" customHeight="1" x14ac:dyDescent="0.25">
      <c r="A17" s="385" t="s">
        <v>488</v>
      </c>
      <c r="B17" s="1267">
        <v>7403</v>
      </c>
      <c r="C17" s="1267">
        <v>9160</v>
      </c>
      <c r="D17" s="946">
        <v>8764</v>
      </c>
      <c r="E17" s="1267">
        <v>8418</v>
      </c>
      <c r="F17" s="1267">
        <v>7681</v>
      </c>
      <c r="G17" s="1267">
        <v>7698</v>
      </c>
      <c r="H17" s="1267">
        <v>7675</v>
      </c>
      <c r="I17" s="1267">
        <v>7961</v>
      </c>
      <c r="J17" s="1267">
        <v>6104</v>
      </c>
    </row>
    <row r="18" spans="1:10" ht="15" customHeight="1" x14ac:dyDescent="0.25">
      <c r="A18" s="1269"/>
      <c r="B18" s="1268"/>
      <c r="C18" s="1268"/>
      <c r="D18" s="1268"/>
      <c r="E18" s="1268"/>
      <c r="F18" s="1268"/>
      <c r="G18" s="1268"/>
      <c r="H18" s="1268"/>
      <c r="I18" s="1268"/>
      <c r="J18" s="1268"/>
    </row>
    <row r="19" spans="1:10" ht="15" customHeight="1" x14ac:dyDescent="0.25">
      <c r="A19" s="386" t="s">
        <v>487</v>
      </c>
      <c r="B19" s="471">
        <v>844</v>
      </c>
      <c r="C19" s="471">
        <v>728</v>
      </c>
      <c r="D19" s="945">
        <v>1099</v>
      </c>
      <c r="E19" s="471">
        <v>931</v>
      </c>
      <c r="F19" s="471">
        <v>728</v>
      </c>
      <c r="G19" s="471">
        <v>793</v>
      </c>
      <c r="H19" s="471">
        <v>776</v>
      </c>
      <c r="I19" s="471">
        <v>1207</v>
      </c>
      <c r="J19" s="471">
        <v>1238</v>
      </c>
    </row>
    <row r="20" spans="1:10" ht="15" customHeight="1" x14ac:dyDescent="0.25">
      <c r="A20" s="1269"/>
      <c r="B20" s="1268"/>
      <c r="C20" s="1268"/>
      <c r="D20" s="1268"/>
      <c r="E20" s="1268"/>
      <c r="F20" s="1268"/>
      <c r="G20" s="1268"/>
      <c r="H20" s="1268"/>
      <c r="I20" s="1268"/>
      <c r="J20" s="1268"/>
    </row>
    <row r="21" spans="1:10" ht="15" customHeight="1" x14ac:dyDescent="0.25">
      <c r="A21" s="386" t="s">
        <v>486</v>
      </c>
      <c r="B21" s="471">
        <v>4257</v>
      </c>
      <c r="C21" s="471">
        <v>5165</v>
      </c>
      <c r="D21" s="471">
        <v>7253</v>
      </c>
      <c r="E21" s="471">
        <v>6064</v>
      </c>
      <c r="F21" s="471">
        <v>3812</v>
      </c>
      <c r="G21" s="471">
        <v>3908</v>
      </c>
      <c r="H21" s="471">
        <v>3690</v>
      </c>
      <c r="I21" s="471">
        <v>3520</v>
      </c>
      <c r="J21" s="471">
        <v>3146</v>
      </c>
    </row>
    <row r="22" spans="1:10" ht="15" customHeight="1" x14ac:dyDescent="0.25">
      <c r="A22" s="385" t="s">
        <v>485</v>
      </c>
      <c r="B22" s="1267">
        <v>3306</v>
      </c>
      <c r="C22" s="1267">
        <v>3693</v>
      </c>
      <c r="D22" s="1267">
        <v>4790</v>
      </c>
      <c r="E22" s="1267">
        <v>4388</v>
      </c>
      <c r="F22" s="1267">
        <v>2719</v>
      </c>
      <c r="G22" s="1267">
        <v>2723</v>
      </c>
      <c r="H22" s="1267">
        <v>2282</v>
      </c>
      <c r="I22" s="1267">
        <v>2444</v>
      </c>
      <c r="J22" s="1267">
        <v>2190</v>
      </c>
    </row>
    <row r="23" spans="1:10" ht="15" customHeight="1" x14ac:dyDescent="0.25">
      <c r="A23" s="385" t="s">
        <v>484</v>
      </c>
      <c r="B23" s="1267">
        <v>951</v>
      </c>
      <c r="C23" s="1267">
        <v>1049</v>
      </c>
      <c r="D23" s="1267">
        <v>1044</v>
      </c>
      <c r="E23" s="1267">
        <v>1070</v>
      </c>
      <c r="F23" s="1267">
        <v>1093</v>
      </c>
      <c r="G23" s="1267">
        <v>1185</v>
      </c>
      <c r="H23" s="1267">
        <v>1074</v>
      </c>
      <c r="I23" s="1267">
        <v>1076</v>
      </c>
      <c r="J23" s="1267">
        <v>956</v>
      </c>
    </row>
    <row r="24" spans="1:10" ht="15" customHeight="1" x14ac:dyDescent="0.25">
      <c r="A24" s="385" t="s">
        <v>483</v>
      </c>
      <c r="B24" s="1267">
        <v>0</v>
      </c>
      <c r="C24" s="1267">
        <v>423</v>
      </c>
      <c r="D24" s="1267">
        <v>1419</v>
      </c>
      <c r="E24" s="1267">
        <v>606</v>
      </c>
      <c r="F24" s="1267">
        <v>0</v>
      </c>
      <c r="G24" s="1267">
        <v>0</v>
      </c>
      <c r="H24" s="1267">
        <v>334</v>
      </c>
      <c r="I24" s="1267">
        <v>0</v>
      </c>
      <c r="J24" s="1267">
        <v>0</v>
      </c>
    </row>
    <row r="25" spans="1:10" ht="15" customHeight="1" x14ac:dyDescent="0.25">
      <c r="A25" s="385"/>
      <c r="B25" s="1267"/>
      <c r="C25" s="1267"/>
      <c r="D25" s="1267"/>
      <c r="E25" s="1267"/>
      <c r="F25" s="1267"/>
      <c r="G25" s="1267"/>
      <c r="H25" s="1267"/>
      <c r="I25" s="1267"/>
      <c r="J25" s="1267"/>
    </row>
    <row r="26" spans="1:10" ht="15" customHeight="1" x14ac:dyDescent="0.25">
      <c r="A26" s="386" t="s">
        <v>965</v>
      </c>
      <c r="B26" s="471">
        <v>2</v>
      </c>
      <c r="C26" s="471">
        <v>9.9999999999999995E-8</v>
      </c>
      <c r="D26" s="471">
        <v>1</v>
      </c>
      <c r="E26" s="471"/>
      <c r="F26" s="471"/>
      <c r="G26" s="471"/>
      <c r="H26" s="471"/>
      <c r="I26" s="471"/>
      <c r="J26" s="471"/>
    </row>
    <row r="27" spans="1:10" ht="15" customHeight="1" x14ac:dyDescent="0.25">
      <c r="A27" s="406"/>
      <c r="B27" s="1267"/>
      <c r="C27" s="1267"/>
      <c r="D27" s="1267"/>
      <c r="E27" s="1267"/>
      <c r="F27" s="1267"/>
      <c r="G27" s="1267"/>
      <c r="H27" s="1267"/>
      <c r="I27" s="1267"/>
      <c r="J27" s="1267"/>
    </row>
    <row r="28" spans="1:10" ht="15" customHeight="1" x14ac:dyDescent="0.25">
      <c r="A28" s="386" t="s">
        <v>482</v>
      </c>
      <c r="B28" s="471">
        <v>15698</v>
      </c>
      <c r="C28" s="471">
        <v>15698</v>
      </c>
      <c r="D28" s="471">
        <v>15698</v>
      </c>
      <c r="E28" s="471">
        <v>16487</v>
      </c>
      <c r="F28" s="471">
        <v>16487</v>
      </c>
      <c r="G28" s="471">
        <v>16487</v>
      </c>
      <c r="H28" s="471">
        <v>16487</v>
      </c>
      <c r="I28" s="471">
        <v>16809</v>
      </c>
      <c r="J28" s="471">
        <v>16809</v>
      </c>
    </row>
    <row r="29" spans="1:10" ht="15" customHeight="1" x14ac:dyDescent="0.25">
      <c r="A29" s="406"/>
      <c r="B29" s="484"/>
      <c r="C29" s="484"/>
      <c r="D29" s="484"/>
      <c r="E29" s="484"/>
      <c r="F29" s="484"/>
      <c r="G29" s="484"/>
      <c r="H29" s="484"/>
      <c r="I29" s="484"/>
      <c r="J29" s="484"/>
    </row>
    <row r="30" spans="1:10" ht="23.25" customHeight="1" x14ac:dyDescent="0.25">
      <c r="A30" s="386" t="s">
        <v>748</v>
      </c>
      <c r="B30" s="471">
        <v>711</v>
      </c>
      <c r="C30" s="471">
        <v>663</v>
      </c>
      <c r="D30" s="471">
        <v>673</v>
      </c>
      <c r="E30" s="471">
        <v>657</v>
      </c>
      <c r="F30" s="471">
        <v>607</v>
      </c>
      <c r="G30" s="471">
        <v>624</v>
      </c>
      <c r="H30" s="471">
        <v>631</v>
      </c>
      <c r="I30" s="471"/>
      <c r="J30" s="471"/>
    </row>
    <row r="31" spans="1:10" ht="31.5" customHeight="1" x14ac:dyDescent="0.25">
      <c r="A31" s="386" t="s">
        <v>913</v>
      </c>
      <c r="B31" s="471">
        <v>10367</v>
      </c>
      <c r="C31" s="471">
        <v>10330</v>
      </c>
      <c r="D31" s="471">
        <v>10112</v>
      </c>
      <c r="E31" s="471">
        <v>10626</v>
      </c>
      <c r="F31" s="471"/>
      <c r="G31" s="471"/>
      <c r="H31" s="471"/>
      <c r="I31" s="471"/>
      <c r="J31" s="471"/>
    </row>
    <row r="32" spans="1:10" ht="15" customHeight="1" x14ac:dyDescent="0.25">
      <c r="A32" s="406"/>
      <c r="B32" s="484"/>
      <c r="C32" s="484"/>
      <c r="D32" s="484"/>
      <c r="E32" s="484"/>
      <c r="F32" s="484"/>
      <c r="G32" s="484"/>
      <c r="H32" s="484"/>
      <c r="I32" s="484"/>
      <c r="J32" s="484"/>
    </row>
    <row r="33" spans="1:10" ht="23.25" thickBot="1" x14ac:dyDescent="0.3">
      <c r="A33" s="411" t="s">
        <v>481</v>
      </c>
      <c r="B33" s="944">
        <v>0</v>
      </c>
      <c r="C33" s="944">
        <v>0</v>
      </c>
      <c r="D33" s="944">
        <v>0</v>
      </c>
      <c r="E33" s="944">
        <v>152</v>
      </c>
      <c r="F33" s="944">
        <v>152</v>
      </c>
      <c r="G33" s="944">
        <v>152</v>
      </c>
      <c r="H33" s="944">
        <v>152</v>
      </c>
      <c r="I33" s="944">
        <v>1500</v>
      </c>
      <c r="J33" s="944">
        <v>0</v>
      </c>
    </row>
    <row r="34" spans="1:10" ht="15" customHeight="1" x14ac:dyDescent="0.25">
      <c r="A34" s="386" t="s">
        <v>480</v>
      </c>
      <c r="B34" s="471">
        <v>156349</v>
      </c>
      <c r="C34" s="471">
        <v>159729</v>
      </c>
      <c r="D34" s="471">
        <v>163007</v>
      </c>
      <c r="E34" s="471">
        <v>155886</v>
      </c>
      <c r="F34" s="471">
        <v>120827</v>
      </c>
      <c r="G34" s="471">
        <v>122568</v>
      </c>
      <c r="H34" s="471">
        <v>122679</v>
      </c>
      <c r="I34" s="471">
        <v>125779</v>
      </c>
      <c r="J34" s="471">
        <v>128303</v>
      </c>
    </row>
    <row r="35" spans="1:10" ht="15" customHeight="1" x14ac:dyDescent="0.25">
      <c r="A35" s="2706" t="s">
        <v>479</v>
      </c>
      <c r="B35" s="1267">
        <v>0</v>
      </c>
      <c r="C35" s="1267">
        <v>0</v>
      </c>
      <c r="D35" s="1267">
        <v>0</v>
      </c>
      <c r="E35" s="1267">
        <v>0</v>
      </c>
      <c r="F35" s="1267">
        <v>0</v>
      </c>
      <c r="G35" s="1267">
        <v>0</v>
      </c>
      <c r="H35" s="1267">
        <v>0</v>
      </c>
      <c r="I35" s="1267">
        <v>76645</v>
      </c>
      <c r="J35" s="1267">
        <v>78077</v>
      </c>
    </row>
    <row r="36" spans="1:10" ht="15" customHeight="1" thickBot="1" x14ac:dyDescent="0.3">
      <c r="A36" s="2707"/>
      <c r="B36" s="1266"/>
      <c r="C36" s="1266"/>
      <c r="D36" s="1266"/>
      <c r="E36" s="1266"/>
      <c r="F36" s="1266"/>
      <c r="G36" s="1266"/>
      <c r="H36" s="1266"/>
      <c r="I36" s="1266"/>
      <c r="J36" s="1266"/>
    </row>
    <row r="37" spans="1:10" ht="15" customHeight="1" x14ac:dyDescent="0.25">
      <c r="A37" s="410" t="s">
        <v>341</v>
      </c>
      <c r="B37" s="409">
        <v>156349</v>
      </c>
      <c r="C37" s="409">
        <v>159729</v>
      </c>
      <c r="D37" s="409">
        <v>163007</v>
      </c>
      <c r="E37" s="409">
        <v>155886</v>
      </c>
      <c r="F37" s="409">
        <v>120827</v>
      </c>
      <c r="G37" s="409">
        <v>122568</v>
      </c>
      <c r="H37" s="409">
        <v>122679</v>
      </c>
      <c r="I37" s="409">
        <v>202424</v>
      </c>
      <c r="J37" s="409">
        <v>206380</v>
      </c>
    </row>
    <row r="38" spans="1:10" ht="15" customHeight="1" x14ac:dyDescent="0.25">
      <c r="A38" s="383"/>
      <c r="B38" s="836"/>
      <c r="C38" s="1000"/>
      <c r="D38" s="999"/>
      <c r="E38" s="999"/>
      <c r="F38" s="999"/>
      <c r="G38" s="406"/>
      <c r="H38" s="406"/>
      <c r="I38" s="406"/>
      <c r="J38" s="406"/>
    </row>
    <row r="39" spans="1:10" ht="15" customHeight="1" x14ac:dyDescent="0.25">
      <c r="A39" s="372"/>
      <c r="B39" s="1687"/>
      <c r="C39" s="483"/>
      <c r="D39" s="483"/>
      <c r="E39" s="483"/>
      <c r="F39" s="483"/>
      <c r="G39" s="483"/>
      <c r="H39" s="483"/>
      <c r="I39" s="483"/>
      <c r="J39" s="483"/>
    </row>
    <row r="40" spans="1:10" ht="15" customHeight="1" x14ac:dyDescent="0.25">
      <c r="A40" s="372"/>
      <c r="B40" s="1687"/>
      <c r="C40" s="483"/>
      <c r="D40" s="483"/>
      <c r="E40" s="483"/>
      <c r="F40" s="483"/>
      <c r="G40" s="483"/>
      <c r="H40" s="483"/>
      <c r="I40" s="483"/>
      <c r="J40" s="483"/>
    </row>
    <row r="41" spans="1:10" ht="15" customHeight="1" x14ac:dyDescent="0.25">
      <c r="A41" s="2545" t="s">
        <v>478</v>
      </c>
      <c r="B41" s="836"/>
      <c r="C41" s="1000"/>
      <c r="D41" s="999"/>
      <c r="E41" s="999"/>
      <c r="F41" s="999"/>
      <c r="G41" s="406"/>
      <c r="H41" s="406"/>
      <c r="I41" s="406"/>
      <c r="J41" s="406"/>
    </row>
    <row r="42" spans="1:10" ht="15" customHeight="1" thickBot="1" x14ac:dyDescent="0.3">
      <c r="A42" s="407"/>
      <c r="B42" s="836"/>
      <c r="C42" s="1000"/>
      <c r="D42" s="999"/>
      <c r="E42" s="999"/>
      <c r="F42" s="999"/>
      <c r="G42" s="406"/>
      <c r="H42" s="406"/>
      <c r="I42" s="406"/>
      <c r="J42" s="406"/>
    </row>
    <row r="43" spans="1:10" ht="15" customHeight="1" thickBot="1" x14ac:dyDescent="0.3">
      <c r="A43" s="405" t="s">
        <v>477</v>
      </c>
      <c r="B43" s="390" t="s">
        <v>1335</v>
      </c>
      <c r="C43" s="390" t="s">
        <v>1004</v>
      </c>
      <c r="D43" s="390" t="s">
        <v>957</v>
      </c>
      <c r="E43" s="389" t="s">
        <v>874</v>
      </c>
      <c r="F43" s="389" t="s">
        <v>817</v>
      </c>
      <c r="G43" s="389" t="s">
        <v>787</v>
      </c>
      <c r="H43" s="389" t="s">
        <v>722</v>
      </c>
      <c r="I43" s="388" t="s">
        <v>710</v>
      </c>
      <c r="J43" s="388" t="s">
        <v>676</v>
      </c>
    </row>
    <row r="44" spans="1:10" ht="15" customHeight="1" x14ac:dyDescent="0.25">
      <c r="A44" s="398" t="s">
        <v>476</v>
      </c>
      <c r="B44" s="397">
        <v>0.19</v>
      </c>
      <c r="C44" s="397">
        <v>0.17</v>
      </c>
      <c r="D44" s="397">
        <v>0.16</v>
      </c>
      <c r="E44" s="397">
        <v>0.14000000000000001</v>
      </c>
      <c r="F44" s="397">
        <v>0.14000000000000001</v>
      </c>
      <c r="G44" s="397">
        <v>0.14000000000000001</v>
      </c>
      <c r="H44" s="397">
        <v>0.14000000000000001</v>
      </c>
      <c r="I44" s="397">
        <v>0.15</v>
      </c>
      <c r="J44" s="397">
        <v>0.17</v>
      </c>
    </row>
    <row r="45" spans="1:10" ht="15" customHeight="1" x14ac:dyDescent="0.25">
      <c r="A45" s="385" t="s">
        <v>347</v>
      </c>
      <c r="B45" s="396">
        <v>0.35</v>
      </c>
      <c r="C45" s="396">
        <v>0.32</v>
      </c>
      <c r="D45" s="396">
        <v>0.28999999999999998</v>
      </c>
      <c r="E45" s="396">
        <v>0.28999999999999998</v>
      </c>
      <c r="F45" s="396">
        <v>0.2</v>
      </c>
      <c r="G45" s="396">
        <v>0.18</v>
      </c>
      <c r="H45" s="396">
        <v>0.18</v>
      </c>
      <c r="I45" s="396">
        <v>0.17</v>
      </c>
      <c r="J45" s="396">
        <v>0.16</v>
      </c>
    </row>
    <row r="46" spans="1:10" ht="15" customHeight="1" x14ac:dyDescent="0.25">
      <c r="A46" s="385" t="s">
        <v>346</v>
      </c>
      <c r="B46" s="396">
        <v>0.09</v>
      </c>
      <c r="C46" s="396">
        <v>0.09</v>
      </c>
      <c r="D46" s="396">
        <v>0.1</v>
      </c>
      <c r="E46" s="396">
        <v>0.09</v>
      </c>
      <c r="F46" s="396">
        <v>0.08</v>
      </c>
      <c r="G46" s="396">
        <v>7.0000000000000007E-2</v>
      </c>
      <c r="H46" s="396">
        <v>0.09</v>
      </c>
      <c r="I46" s="396">
        <v>0.09</v>
      </c>
      <c r="J46" s="396">
        <v>0.08</v>
      </c>
    </row>
    <row r="47" spans="1:10" ht="15" customHeight="1" x14ac:dyDescent="0.25">
      <c r="A47" s="385" t="s">
        <v>348</v>
      </c>
      <c r="B47" s="396">
        <v>0.13</v>
      </c>
      <c r="C47" s="396">
        <v>0.11</v>
      </c>
      <c r="D47" s="396">
        <v>0.12</v>
      </c>
      <c r="E47" s="396">
        <v>0.1</v>
      </c>
      <c r="F47" s="396">
        <v>0.1</v>
      </c>
      <c r="G47" s="396">
        <v>0.1</v>
      </c>
      <c r="H47" s="396">
        <v>0.1</v>
      </c>
      <c r="I47" s="396">
        <v>0.1</v>
      </c>
      <c r="J47" s="396">
        <v>0.1</v>
      </c>
    </row>
    <row r="48" spans="1:10" ht="15" customHeight="1" x14ac:dyDescent="0.25">
      <c r="A48" s="385" t="s">
        <v>345</v>
      </c>
      <c r="B48" s="396">
        <v>0.19</v>
      </c>
      <c r="C48" s="396">
        <v>0.18</v>
      </c>
      <c r="D48" s="396">
        <v>0.13</v>
      </c>
      <c r="E48" s="396">
        <v>0.11</v>
      </c>
      <c r="F48" s="396">
        <v>0.17</v>
      </c>
      <c r="G48" s="396">
        <v>0.18</v>
      </c>
      <c r="H48" s="396">
        <v>0.19</v>
      </c>
      <c r="I48" s="396">
        <v>0.2</v>
      </c>
      <c r="J48" s="396">
        <v>0.23</v>
      </c>
    </row>
    <row r="49" spans="1:14" ht="15" customHeight="1" x14ac:dyDescent="0.25">
      <c r="A49" s="394"/>
      <c r="B49" s="998"/>
      <c r="C49" s="404"/>
      <c r="D49" s="404"/>
      <c r="E49" s="404"/>
      <c r="F49" s="404"/>
      <c r="G49" s="404"/>
      <c r="H49" s="404"/>
      <c r="I49" s="404"/>
      <c r="J49" s="404"/>
    </row>
    <row r="50" spans="1:14" ht="15" customHeight="1" x14ac:dyDescent="0.25">
      <c r="A50" s="403" t="s">
        <v>475</v>
      </c>
      <c r="B50" s="402">
        <v>0.51</v>
      </c>
      <c r="C50" s="402">
        <v>0.51</v>
      </c>
      <c r="D50" s="402">
        <v>0.51</v>
      </c>
      <c r="E50" s="402">
        <v>0.51</v>
      </c>
      <c r="F50" s="402">
        <v>0.38</v>
      </c>
      <c r="G50" s="402">
        <v>0.38</v>
      </c>
      <c r="H50" s="402">
        <v>0.39</v>
      </c>
      <c r="I50" s="402">
        <v>0.4</v>
      </c>
      <c r="J50" s="402">
        <v>0.4</v>
      </c>
      <c r="L50" s="527"/>
    </row>
    <row r="51" spans="1:14" ht="15" customHeight="1" x14ac:dyDescent="0.25">
      <c r="A51" s="385"/>
      <c r="B51" s="396"/>
      <c r="C51" s="401"/>
      <c r="D51" s="401"/>
      <c r="E51" s="401"/>
      <c r="F51" s="401"/>
      <c r="G51" s="401"/>
      <c r="H51" s="401"/>
      <c r="I51" s="401"/>
      <c r="J51" s="401"/>
    </row>
    <row r="52" spans="1:14" ht="15" customHeight="1" x14ac:dyDescent="0.25">
      <c r="A52" s="398" t="s">
        <v>474</v>
      </c>
      <c r="B52" s="397">
        <v>0.52</v>
      </c>
      <c r="C52" s="397">
        <v>0.53</v>
      </c>
      <c r="D52" s="397">
        <v>0.53</v>
      </c>
      <c r="E52" s="397">
        <v>0.53</v>
      </c>
      <c r="F52" s="397">
        <v>0.39</v>
      </c>
      <c r="G52" s="397">
        <v>0.4</v>
      </c>
      <c r="H52" s="397">
        <v>0.41</v>
      </c>
      <c r="I52" s="397">
        <v>0.43</v>
      </c>
      <c r="J52" s="397">
        <v>0.43</v>
      </c>
    </row>
    <row r="53" spans="1:14" ht="15" customHeight="1" x14ac:dyDescent="0.25">
      <c r="A53" s="385" t="s">
        <v>347</v>
      </c>
      <c r="B53" s="396">
        <v>0.51</v>
      </c>
      <c r="C53" s="396">
        <v>0.52</v>
      </c>
      <c r="D53" s="396">
        <v>0.51</v>
      </c>
      <c r="E53" s="396">
        <v>0.52</v>
      </c>
      <c r="F53" s="396">
        <v>0.37</v>
      </c>
      <c r="G53" s="396">
        <v>0.38</v>
      </c>
      <c r="H53" s="396">
        <v>0.38</v>
      </c>
      <c r="I53" s="396">
        <v>0.37</v>
      </c>
      <c r="J53" s="396">
        <v>0.37</v>
      </c>
    </row>
    <row r="54" spans="1:14" ht="15" customHeight="1" x14ac:dyDescent="0.25">
      <c r="A54" s="385" t="s">
        <v>346</v>
      </c>
      <c r="B54" s="396">
        <v>0.66</v>
      </c>
      <c r="C54" s="396">
        <v>0.67</v>
      </c>
      <c r="D54" s="396">
        <v>0.67</v>
      </c>
      <c r="E54" s="396">
        <v>0.68</v>
      </c>
      <c r="F54" s="396">
        <v>0.49</v>
      </c>
      <c r="G54" s="396">
        <v>0.5</v>
      </c>
      <c r="H54" s="396">
        <v>0.53</v>
      </c>
      <c r="I54" s="396">
        <v>0.56999999999999995</v>
      </c>
      <c r="J54" s="396">
        <v>0.59</v>
      </c>
    </row>
    <row r="55" spans="1:14" ht="15" customHeight="1" x14ac:dyDescent="0.25">
      <c r="A55" s="385" t="s">
        <v>348</v>
      </c>
      <c r="B55" s="396">
        <v>0.38</v>
      </c>
      <c r="C55" s="396">
        <v>0.4</v>
      </c>
      <c r="D55" s="396">
        <v>0.4</v>
      </c>
      <c r="E55" s="396">
        <v>0.4</v>
      </c>
      <c r="F55" s="396">
        <v>0.36</v>
      </c>
      <c r="G55" s="396">
        <v>0.36</v>
      </c>
      <c r="H55" s="396">
        <v>0.34</v>
      </c>
      <c r="I55" s="396">
        <v>0.35</v>
      </c>
      <c r="J55" s="396">
        <v>0.35</v>
      </c>
    </row>
    <row r="56" spans="1:14" ht="15" customHeight="1" x14ac:dyDescent="0.25">
      <c r="A56" s="385" t="s">
        <v>345</v>
      </c>
      <c r="B56" s="396">
        <v>0.51</v>
      </c>
      <c r="C56" s="396">
        <v>0.51</v>
      </c>
      <c r="D56" s="396">
        <v>0.53</v>
      </c>
      <c r="E56" s="396">
        <v>0.53</v>
      </c>
      <c r="F56" s="396">
        <v>0.37</v>
      </c>
      <c r="G56" s="396">
        <v>0.38</v>
      </c>
      <c r="H56" s="396">
        <v>0.38</v>
      </c>
      <c r="I56" s="396">
        <v>0.41</v>
      </c>
      <c r="J56" s="396">
        <v>0.41</v>
      </c>
    </row>
    <row r="57" spans="1:14" ht="15" customHeight="1" x14ac:dyDescent="0.25">
      <c r="A57" s="398"/>
      <c r="B57" s="397"/>
      <c r="C57" s="399"/>
      <c r="D57" s="399"/>
      <c r="E57" s="399"/>
      <c r="F57" s="399"/>
      <c r="G57" s="399"/>
      <c r="H57" s="399"/>
      <c r="I57" s="399"/>
      <c r="J57" s="399"/>
    </row>
    <row r="58" spans="1:14" ht="22.5" x14ac:dyDescent="0.25">
      <c r="A58" s="400" t="s">
        <v>473</v>
      </c>
      <c r="B58" s="397">
        <v>0.51</v>
      </c>
      <c r="C58" s="397">
        <v>0.51</v>
      </c>
      <c r="D58" s="397">
        <v>0.5</v>
      </c>
      <c r="E58" s="397">
        <v>0.51</v>
      </c>
      <c r="F58" s="397">
        <v>0.36</v>
      </c>
      <c r="G58" s="397">
        <v>0.36</v>
      </c>
      <c r="H58" s="397">
        <v>0.37</v>
      </c>
      <c r="I58" s="397">
        <v>0.37</v>
      </c>
      <c r="J58" s="397">
        <v>0.38</v>
      </c>
    </row>
    <row r="59" spans="1:14" ht="15" customHeight="1" x14ac:dyDescent="0.25">
      <c r="A59" s="385" t="s">
        <v>347</v>
      </c>
      <c r="B59" s="396">
        <v>0.52</v>
      </c>
      <c r="C59" s="396">
        <v>0.52</v>
      </c>
      <c r="D59" s="396">
        <v>0.51</v>
      </c>
      <c r="E59" s="396">
        <v>0.52</v>
      </c>
      <c r="F59" s="396">
        <v>0.38</v>
      </c>
      <c r="G59" s="396">
        <v>0.37</v>
      </c>
      <c r="H59" s="396">
        <v>0.37</v>
      </c>
      <c r="I59" s="396">
        <v>0.35</v>
      </c>
      <c r="J59" s="396">
        <v>0.36</v>
      </c>
    </row>
    <row r="60" spans="1:14" ht="15" customHeight="1" x14ac:dyDescent="0.25">
      <c r="A60" s="385" t="s">
        <v>346</v>
      </c>
      <c r="B60" s="396">
        <v>0.67</v>
      </c>
      <c r="C60" s="396">
        <v>0.67</v>
      </c>
      <c r="D60" s="396">
        <v>0.67</v>
      </c>
      <c r="E60" s="396">
        <v>0.67</v>
      </c>
      <c r="F60" s="396">
        <v>0.37</v>
      </c>
      <c r="G60" s="396">
        <v>0.37</v>
      </c>
      <c r="H60" s="396">
        <v>0.38</v>
      </c>
      <c r="I60" s="396">
        <v>0.41</v>
      </c>
      <c r="J60" s="396">
        <v>0.4</v>
      </c>
    </row>
    <row r="61" spans="1:14" ht="15" customHeight="1" x14ac:dyDescent="0.25">
      <c r="A61" s="385" t="s">
        <v>348</v>
      </c>
      <c r="B61" s="396">
        <v>0.45</v>
      </c>
      <c r="C61" s="396">
        <v>0.44</v>
      </c>
      <c r="D61" s="396">
        <v>0.44</v>
      </c>
      <c r="E61" s="396">
        <v>0.45</v>
      </c>
      <c r="F61" s="396">
        <v>0.39</v>
      </c>
      <c r="G61" s="396">
        <v>0.4</v>
      </c>
      <c r="H61" s="396">
        <v>0.41</v>
      </c>
      <c r="I61" s="396">
        <v>0.41</v>
      </c>
      <c r="J61" s="396">
        <v>0.43</v>
      </c>
    </row>
    <row r="62" spans="1:14" ht="15" customHeight="1" x14ac:dyDescent="0.25">
      <c r="A62" s="385" t="s">
        <v>345</v>
      </c>
      <c r="B62" s="396">
        <v>0.43</v>
      </c>
      <c r="C62" s="396">
        <v>0.43</v>
      </c>
      <c r="D62" s="396">
        <v>0.43</v>
      </c>
      <c r="E62" s="396">
        <v>0.43</v>
      </c>
      <c r="F62" s="396">
        <v>0.31</v>
      </c>
      <c r="G62" s="396">
        <v>0.31</v>
      </c>
      <c r="H62" s="396">
        <v>0.31</v>
      </c>
      <c r="I62" s="396">
        <v>0.31</v>
      </c>
      <c r="J62" s="396">
        <v>0.34</v>
      </c>
    </row>
    <row r="63" spans="1:14" ht="15" customHeight="1" x14ac:dyDescent="0.25">
      <c r="A63" s="398"/>
      <c r="B63" s="397"/>
      <c r="C63" s="399"/>
      <c r="D63" s="399"/>
      <c r="E63" s="399"/>
      <c r="F63" s="399"/>
      <c r="G63" s="399"/>
      <c r="H63" s="399"/>
      <c r="I63" s="399"/>
      <c r="J63" s="399"/>
      <c r="N63" s="1265"/>
    </row>
    <row r="64" spans="1:14" ht="15" customHeight="1" x14ac:dyDescent="0.25">
      <c r="A64" s="398" t="s">
        <v>472</v>
      </c>
      <c r="B64" s="397">
        <v>0.12</v>
      </c>
      <c r="C64" s="397">
        <v>0.12</v>
      </c>
      <c r="D64" s="397">
        <v>0.12</v>
      </c>
      <c r="E64" s="397">
        <v>0.12</v>
      </c>
      <c r="F64" s="397">
        <v>0.08</v>
      </c>
      <c r="G64" s="397">
        <v>0.08</v>
      </c>
      <c r="H64" s="397">
        <v>0.08</v>
      </c>
      <c r="I64" s="397">
        <v>0.08</v>
      </c>
      <c r="J64" s="397">
        <v>0.08</v>
      </c>
      <c r="N64" s="1264"/>
    </row>
    <row r="65" spans="1:14" ht="15" customHeight="1" x14ac:dyDescent="0.25">
      <c r="A65" s="385" t="s">
        <v>347</v>
      </c>
      <c r="B65" s="396">
        <v>0.12</v>
      </c>
      <c r="C65" s="396">
        <v>0.12</v>
      </c>
      <c r="D65" s="396">
        <v>0.12</v>
      </c>
      <c r="E65" s="396">
        <v>0.13</v>
      </c>
      <c r="F65" s="396">
        <v>0.13</v>
      </c>
      <c r="G65" s="396">
        <v>0.12</v>
      </c>
      <c r="H65" s="396">
        <v>0.12</v>
      </c>
      <c r="I65" s="396">
        <v>0.11</v>
      </c>
      <c r="J65" s="396">
        <v>0.11</v>
      </c>
      <c r="N65" s="1264"/>
    </row>
    <row r="66" spans="1:14" ht="15" customHeight="1" x14ac:dyDescent="0.25">
      <c r="A66" s="385" t="s">
        <v>346</v>
      </c>
      <c r="B66" s="396">
        <v>0.22</v>
      </c>
      <c r="C66" s="396">
        <v>0.22</v>
      </c>
      <c r="D66" s="396">
        <v>0.22</v>
      </c>
      <c r="E66" s="396">
        <v>0.22</v>
      </c>
      <c r="F66" s="396">
        <v>0.09</v>
      </c>
      <c r="G66" s="396">
        <v>0.08</v>
      </c>
      <c r="H66" s="396">
        <v>0.08</v>
      </c>
      <c r="I66" s="396">
        <v>0.08</v>
      </c>
      <c r="J66" s="396">
        <v>0.08</v>
      </c>
      <c r="N66" s="1264"/>
    </row>
    <row r="67" spans="1:14" ht="15" customHeight="1" x14ac:dyDescent="0.25">
      <c r="A67" s="385" t="s">
        <v>348</v>
      </c>
      <c r="B67" s="396">
        <v>0.15</v>
      </c>
      <c r="C67" s="396">
        <v>0.15</v>
      </c>
      <c r="D67" s="396">
        <v>0.15</v>
      </c>
      <c r="E67" s="396">
        <v>0.15</v>
      </c>
      <c r="F67" s="396">
        <v>0.12</v>
      </c>
      <c r="G67" s="396">
        <v>0.12</v>
      </c>
      <c r="H67" s="396">
        <v>0.12</v>
      </c>
      <c r="I67" s="396">
        <v>0.11</v>
      </c>
      <c r="J67" s="396">
        <v>0.11</v>
      </c>
      <c r="N67" s="1264"/>
    </row>
    <row r="68" spans="1:14" ht="15" customHeight="1" x14ac:dyDescent="0.25">
      <c r="A68" s="384" t="s">
        <v>345</v>
      </c>
      <c r="B68" s="395">
        <v>0.03</v>
      </c>
      <c r="C68" s="395">
        <v>0.03</v>
      </c>
      <c r="D68" s="395">
        <v>0.03</v>
      </c>
      <c r="E68" s="395">
        <v>0.03</v>
      </c>
      <c r="F68" s="395">
        <v>0.03</v>
      </c>
      <c r="G68" s="395">
        <v>0.03</v>
      </c>
      <c r="H68" s="395">
        <v>0.03</v>
      </c>
      <c r="I68" s="395">
        <v>0.03</v>
      </c>
      <c r="J68" s="395">
        <v>0.03</v>
      </c>
    </row>
    <row r="69" spans="1:14" ht="15" customHeight="1" x14ac:dyDescent="0.25">
      <c r="A69" s="385"/>
      <c r="B69" s="1686"/>
      <c r="C69" s="1340"/>
      <c r="D69" s="1340"/>
      <c r="E69" s="1340"/>
      <c r="F69" s="1340"/>
      <c r="G69" s="1340"/>
      <c r="H69" s="1340"/>
      <c r="I69" s="1340"/>
      <c r="J69" s="1340"/>
    </row>
    <row r="70" spans="1:14" x14ac:dyDescent="0.25">
      <c r="A70" s="385"/>
      <c r="B70" s="1340"/>
      <c r="C70" s="1340"/>
      <c r="D70" s="1340"/>
      <c r="E70" s="1340"/>
      <c r="F70" s="1340"/>
      <c r="G70" s="1340"/>
      <c r="H70" s="1340"/>
      <c r="I70" s="1340"/>
      <c r="J70" s="1340"/>
    </row>
    <row r="71" spans="1:14" x14ac:dyDescent="0.25">
      <c r="A71" s="385"/>
      <c r="B71" s="1340"/>
      <c r="C71" s="1340"/>
      <c r="D71" s="1340"/>
      <c r="E71" s="1340"/>
      <c r="F71" s="1340"/>
      <c r="G71" s="1340"/>
      <c r="H71" s="1340"/>
      <c r="I71" s="1340"/>
      <c r="J71" s="1340"/>
    </row>
    <row r="72" spans="1:14" x14ac:dyDescent="0.25">
      <c r="A72" s="394"/>
      <c r="B72" s="1339"/>
      <c r="C72" s="1339"/>
      <c r="D72" s="1339"/>
      <c r="E72" s="1339"/>
      <c r="F72" s="1935"/>
      <c r="G72" s="1935"/>
      <c r="H72" s="1935"/>
      <c r="I72" s="1935"/>
      <c r="J72" s="1935"/>
    </row>
    <row r="73" spans="1:14" x14ac:dyDescent="0.25">
      <c r="A73" s="394"/>
      <c r="B73" s="1339"/>
      <c r="C73" s="1339"/>
      <c r="D73" s="1339"/>
      <c r="E73" s="1339"/>
      <c r="F73" s="1935"/>
      <c r="G73" s="1935"/>
      <c r="H73" s="1935"/>
      <c r="I73" s="1935"/>
      <c r="J73" s="1935"/>
    </row>
    <row r="74" spans="1:14" x14ac:dyDescent="0.25">
      <c r="A74" s="394"/>
      <c r="B74" s="1339"/>
      <c r="C74" s="1339"/>
      <c r="D74" s="1339"/>
      <c r="E74" s="1339"/>
      <c r="F74" s="1935"/>
      <c r="G74" s="1935"/>
      <c r="H74" s="1935"/>
      <c r="I74" s="1935"/>
      <c r="J74" s="1935"/>
    </row>
  </sheetData>
  <mergeCells count="1">
    <mergeCell ref="A35:A36"/>
  </mergeCells>
  <pageMargins left="0.7" right="0.7" top="0.75" bottom="0.75" header="0.3" footer="0.3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C5BD9-895D-42BC-AD2B-98D74AAED307}">
  <sheetPr codeName="Sheet43"/>
  <dimension ref="A1:I66"/>
  <sheetViews>
    <sheetView showGridLines="0" view="pageBreakPreview" topLeftCell="A40" zoomScaleNormal="100" zoomScaleSheetLayoutView="100" workbookViewId="0"/>
  </sheetViews>
  <sheetFormatPr defaultColWidth="9.140625" defaultRowHeight="15" x14ac:dyDescent="0.25"/>
  <cols>
    <col min="1" max="1" width="47.42578125" style="412" customWidth="1"/>
    <col min="2" max="9" width="11.7109375" style="412" customWidth="1"/>
    <col min="10" max="16384" width="9.140625" style="412"/>
  </cols>
  <sheetData>
    <row r="1" spans="1:9" ht="13.5" customHeight="1" x14ac:dyDescent="0.25">
      <c r="A1" s="223" t="s">
        <v>525</v>
      </c>
      <c r="B1" s="222"/>
      <c r="C1" s="221"/>
      <c r="D1" s="220"/>
      <c r="E1" s="220"/>
      <c r="F1" s="222"/>
      <c r="G1" s="221"/>
    </row>
    <row r="2" spans="1:9" ht="13.5" customHeight="1" x14ac:dyDescent="0.25">
      <c r="A2" s="223"/>
      <c r="B2" s="222"/>
      <c r="C2" s="221"/>
      <c r="D2" s="220"/>
      <c r="E2" s="220"/>
      <c r="F2" s="222"/>
      <c r="G2" s="221"/>
    </row>
    <row r="3" spans="1:9" ht="13.5" customHeight="1" x14ac:dyDescent="0.25">
      <c r="A3" s="420" t="s">
        <v>0</v>
      </c>
      <c r="B3" s="2708" t="s">
        <v>1390</v>
      </c>
      <c r="C3" s="2708"/>
      <c r="D3" s="2708" t="s">
        <v>914</v>
      </c>
      <c r="E3" s="2708"/>
      <c r="F3" s="2708" t="s">
        <v>1389</v>
      </c>
      <c r="G3" s="2708"/>
    </row>
    <row r="4" spans="1:9" ht="13.5" customHeight="1" x14ac:dyDescent="0.25">
      <c r="A4" s="1269"/>
      <c r="B4" s="2709" t="s">
        <v>524</v>
      </c>
      <c r="C4" s="2709" t="s">
        <v>523</v>
      </c>
      <c r="D4" s="2711" t="s">
        <v>524</v>
      </c>
      <c r="E4" s="2711" t="s">
        <v>523</v>
      </c>
      <c r="F4" s="2709" t="s">
        <v>524</v>
      </c>
      <c r="G4" s="2709" t="s">
        <v>523</v>
      </c>
      <c r="H4" s="419"/>
      <c r="I4" s="419"/>
    </row>
    <row r="5" spans="1:9" ht="14.25" customHeight="1" thickBot="1" x14ac:dyDescent="0.3">
      <c r="A5" s="377" t="s">
        <v>173</v>
      </c>
      <c r="B5" s="2710"/>
      <c r="C5" s="2710"/>
      <c r="D5" s="2712"/>
      <c r="E5" s="2712"/>
      <c r="F5" s="2710"/>
      <c r="G5" s="2710"/>
      <c r="H5" s="419"/>
      <c r="I5" s="419"/>
    </row>
    <row r="6" spans="1:9" ht="13.5" customHeight="1" x14ac:dyDescent="0.25">
      <c r="A6" s="235" t="s">
        <v>522</v>
      </c>
      <c r="B6" s="414">
        <v>9958</v>
      </c>
      <c r="C6" s="414">
        <v>124469</v>
      </c>
      <c r="D6" s="414">
        <v>9678</v>
      </c>
      <c r="E6" s="414">
        <v>120969</v>
      </c>
      <c r="F6" s="414">
        <v>7923</v>
      </c>
      <c r="G6" s="414">
        <v>99042</v>
      </c>
      <c r="H6" s="418"/>
      <c r="I6" s="418"/>
    </row>
    <row r="7" spans="1:9" ht="13.5" customHeight="1" x14ac:dyDescent="0.25">
      <c r="A7" s="232" t="s">
        <v>521</v>
      </c>
      <c r="B7" s="257">
        <v>691</v>
      </c>
      <c r="C7" s="257">
        <v>8633</v>
      </c>
      <c r="D7" s="257">
        <v>534</v>
      </c>
      <c r="E7" s="257">
        <v>6671</v>
      </c>
      <c r="F7" s="257">
        <v>454</v>
      </c>
      <c r="G7" s="257">
        <v>5675</v>
      </c>
      <c r="H7" s="418"/>
      <c r="I7" s="418"/>
    </row>
    <row r="8" spans="1:9" ht="13.5" customHeight="1" x14ac:dyDescent="0.25">
      <c r="A8" s="232"/>
      <c r="B8" s="257" t="s">
        <v>85</v>
      </c>
      <c r="C8" s="257" t="s">
        <v>85</v>
      </c>
      <c r="D8" s="257" t="s">
        <v>85</v>
      </c>
      <c r="E8" s="257" t="s">
        <v>85</v>
      </c>
      <c r="F8" s="257" t="s">
        <v>85</v>
      </c>
      <c r="G8" s="257" t="s">
        <v>85</v>
      </c>
    </row>
    <row r="9" spans="1:9" ht="13.5" customHeight="1" x14ac:dyDescent="0.25">
      <c r="A9" s="232" t="s">
        <v>520</v>
      </c>
      <c r="B9" s="257">
        <v>8866</v>
      </c>
      <c r="C9" s="257">
        <v>110823</v>
      </c>
      <c r="D9" s="257">
        <v>8611</v>
      </c>
      <c r="E9" s="257">
        <v>107635</v>
      </c>
      <c r="F9" s="257">
        <v>6951</v>
      </c>
      <c r="G9" s="257">
        <v>86886</v>
      </c>
    </row>
    <row r="10" spans="1:9" ht="13.5" customHeight="1" x14ac:dyDescent="0.25">
      <c r="A10" s="232" t="s">
        <v>490</v>
      </c>
      <c r="B10" s="257" t="s">
        <v>85</v>
      </c>
      <c r="C10" s="257" t="s">
        <v>85</v>
      </c>
      <c r="D10" s="257"/>
      <c r="E10" s="257"/>
      <c r="F10" s="257">
        <v>166</v>
      </c>
      <c r="G10" s="257">
        <v>2071</v>
      </c>
    </row>
    <row r="11" spans="1:9" ht="13.5" customHeight="1" x14ac:dyDescent="0.25">
      <c r="A11" s="232" t="s">
        <v>496</v>
      </c>
      <c r="B11" s="257">
        <v>5996</v>
      </c>
      <c r="C11" s="257">
        <v>74949</v>
      </c>
      <c r="D11" s="257">
        <v>5749</v>
      </c>
      <c r="E11" s="257">
        <v>71868</v>
      </c>
      <c r="F11" s="257">
        <v>4289</v>
      </c>
      <c r="G11" s="257">
        <v>53612</v>
      </c>
    </row>
    <row r="12" spans="1:9" ht="13.5" customHeight="1" x14ac:dyDescent="0.25">
      <c r="A12" s="417" t="s">
        <v>519</v>
      </c>
      <c r="B12" s="257">
        <v>4984</v>
      </c>
      <c r="C12" s="257">
        <v>62301</v>
      </c>
      <c r="D12" s="257">
        <v>4850</v>
      </c>
      <c r="E12" s="257">
        <v>60626</v>
      </c>
      <c r="F12" s="257">
        <v>3548</v>
      </c>
      <c r="G12" s="257">
        <v>44353</v>
      </c>
    </row>
    <row r="13" spans="1:9" ht="13.5" customHeight="1" x14ac:dyDescent="0.25">
      <c r="A13" s="417" t="s">
        <v>518</v>
      </c>
      <c r="B13" s="257">
        <v>1012</v>
      </c>
      <c r="C13" s="257">
        <v>12648</v>
      </c>
      <c r="D13" s="257">
        <v>899</v>
      </c>
      <c r="E13" s="257">
        <v>11242</v>
      </c>
      <c r="F13" s="257">
        <v>741</v>
      </c>
      <c r="G13" s="257">
        <v>9259</v>
      </c>
      <c r="I13" s="1001"/>
    </row>
    <row r="14" spans="1:9" ht="13.5" customHeight="1" x14ac:dyDescent="0.25">
      <c r="A14" s="232" t="s">
        <v>493</v>
      </c>
      <c r="B14" s="257">
        <v>441</v>
      </c>
      <c r="C14" s="257">
        <v>5507</v>
      </c>
      <c r="D14" s="257">
        <v>477</v>
      </c>
      <c r="E14" s="257">
        <v>5953</v>
      </c>
      <c r="F14" s="257">
        <v>491</v>
      </c>
      <c r="G14" s="257">
        <v>6137</v>
      </c>
    </row>
    <row r="15" spans="1:9" ht="13.5" customHeight="1" x14ac:dyDescent="0.25">
      <c r="A15" s="232" t="s">
        <v>489</v>
      </c>
      <c r="B15" s="257">
        <v>2096</v>
      </c>
      <c r="C15" s="257">
        <v>26203</v>
      </c>
      <c r="D15" s="257">
        <v>2078</v>
      </c>
      <c r="E15" s="257">
        <v>25979</v>
      </c>
      <c r="F15" s="257">
        <v>1748</v>
      </c>
      <c r="G15" s="257">
        <v>21851</v>
      </c>
    </row>
    <row r="16" spans="1:9" ht="13.5" customHeight="1" x14ac:dyDescent="0.25">
      <c r="A16" s="232" t="s">
        <v>492</v>
      </c>
      <c r="B16" s="257">
        <v>117</v>
      </c>
      <c r="C16" s="257">
        <v>1467</v>
      </c>
      <c r="D16" s="257">
        <v>132</v>
      </c>
      <c r="E16" s="257">
        <v>1648</v>
      </c>
      <c r="F16" s="257">
        <v>67</v>
      </c>
      <c r="G16" s="257">
        <v>840</v>
      </c>
    </row>
    <row r="17" spans="1:7" ht="13.5" customHeight="1" x14ac:dyDescent="0.25">
      <c r="A17" s="232" t="s">
        <v>488</v>
      </c>
      <c r="B17" s="257">
        <v>216</v>
      </c>
      <c r="C17" s="257">
        <v>2697</v>
      </c>
      <c r="D17" s="257">
        <v>175</v>
      </c>
      <c r="E17" s="257">
        <v>2187</v>
      </c>
      <c r="F17" s="257">
        <v>190</v>
      </c>
      <c r="G17" s="257">
        <v>2375</v>
      </c>
    </row>
    <row r="18" spans="1:7" ht="13.5" customHeight="1" x14ac:dyDescent="0.25">
      <c r="A18" s="232"/>
      <c r="B18" s="257" t="s">
        <v>85</v>
      </c>
      <c r="C18" s="257" t="s">
        <v>85</v>
      </c>
      <c r="D18" s="257" t="s">
        <v>85</v>
      </c>
      <c r="E18" s="257" t="s">
        <v>85</v>
      </c>
      <c r="F18" s="257" t="s">
        <v>85</v>
      </c>
      <c r="G18" s="257" t="s">
        <v>85</v>
      </c>
    </row>
    <row r="19" spans="1:7" ht="13.5" customHeight="1" x14ac:dyDescent="0.25">
      <c r="A19" s="232" t="s">
        <v>491</v>
      </c>
      <c r="B19" s="257">
        <v>1092</v>
      </c>
      <c r="C19" s="257">
        <v>13646</v>
      </c>
      <c r="D19" s="257">
        <v>1067</v>
      </c>
      <c r="E19" s="257">
        <v>13334</v>
      </c>
      <c r="F19" s="257">
        <v>972</v>
      </c>
      <c r="G19" s="257">
        <v>12156</v>
      </c>
    </row>
    <row r="20" spans="1:7" ht="13.5" customHeight="1" x14ac:dyDescent="0.25">
      <c r="A20" s="232" t="s">
        <v>517</v>
      </c>
      <c r="B20" s="257">
        <v>78</v>
      </c>
      <c r="C20" s="257">
        <v>970</v>
      </c>
      <c r="D20" s="257">
        <v>48</v>
      </c>
      <c r="E20" s="257">
        <v>600</v>
      </c>
      <c r="F20" s="257">
        <v>10</v>
      </c>
      <c r="G20" s="257">
        <v>123</v>
      </c>
    </row>
    <row r="21" spans="1:7" ht="13.5" customHeight="1" x14ac:dyDescent="0.25">
      <c r="A21" s="232" t="s">
        <v>516</v>
      </c>
      <c r="B21" s="257">
        <v>6</v>
      </c>
      <c r="C21" s="257">
        <v>79</v>
      </c>
      <c r="D21" s="257">
        <v>7</v>
      </c>
      <c r="E21" s="257">
        <v>86</v>
      </c>
      <c r="F21" s="257">
        <v>1</v>
      </c>
      <c r="G21" s="257">
        <v>8</v>
      </c>
    </row>
    <row r="22" spans="1:7" ht="13.5" customHeight="1" x14ac:dyDescent="0.25">
      <c r="A22" s="232" t="s">
        <v>515</v>
      </c>
      <c r="B22" s="257" t="s">
        <v>85</v>
      </c>
      <c r="C22" s="257">
        <v>0</v>
      </c>
      <c r="D22" s="257">
        <v>0</v>
      </c>
      <c r="E22" s="257">
        <v>2</v>
      </c>
      <c r="F22" s="257">
        <v>0</v>
      </c>
      <c r="G22" s="257">
        <v>3</v>
      </c>
    </row>
    <row r="23" spans="1:7" ht="13.5" customHeight="1" x14ac:dyDescent="0.25">
      <c r="A23" s="232" t="s">
        <v>514</v>
      </c>
      <c r="B23" s="257" t="s">
        <v>85</v>
      </c>
      <c r="C23" s="257" t="s">
        <v>85</v>
      </c>
      <c r="D23" s="257"/>
      <c r="E23" s="257"/>
      <c r="F23" s="257">
        <v>0</v>
      </c>
      <c r="G23" s="257">
        <v>0</v>
      </c>
    </row>
    <row r="24" spans="1:7" ht="13.5" customHeight="1" x14ac:dyDescent="0.25">
      <c r="A24" s="232" t="s">
        <v>513</v>
      </c>
      <c r="B24" s="257" t="s">
        <v>85</v>
      </c>
      <c r="C24" s="257" t="s">
        <v>85</v>
      </c>
      <c r="D24" s="257"/>
      <c r="E24" s="257"/>
      <c r="F24" s="257">
        <v>0</v>
      </c>
      <c r="G24" s="257">
        <v>0</v>
      </c>
    </row>
    <row r="25" spans="1:7" ht="13.5" customHeight="1" x14ac:dyDescent="0.25">
      <c r="A25" s="232" t="s">
        <v>512</v>
      </c>
      <c r="B25" s="257">
        <v>19</v>
      </c>
      <c r="C25" s="257">
        <v>236</v>
      </c>
      <c r="D25" s="257">
        <v>20</v>
      </c>
      <c r="E25" s="257">
        <v>248</v>
      </c>
      <c r="F25" s="257">
        <v>17</v>
      </c>
      <c r="G25" s="257">
        <v>207</v>
      </c>
    </row>
    <row r="26" spans="1:7" ht="13.5" customHeight="1" x14ac:dyDescent="0.25">
      <c r="A26" s="232" t="s">
        <v>511</v>
      </c>
      <c r="B26" s="257">
        <v>134</v>
      </c>
      <c r="C26" s="257">
        <v>1680</v>
      </c>
      <c r="D26" s="257">
        <v>312</v>
      </c>
      <c r="E26" s="257">
        <v>3904</v>
      </c>
      <c r="F26" s="257">
        <v>251</v>
      </c>
      <c r="G26" s="257">
        <v>3138</v>
      </c>
    </row>
    <row r="27" spans="1:7" ht="13.5" customHeight="1" x14ac:dyDescent="0.25">
      <c r="A27" s="232" t="s">
        <v>510</v>
      </c>
      <c r="B27" s="257">
        <v>298</v>
      </c>
      <c r="C27" s="257">
        <v>3724</v>
      </c>
      <c r="D27" s="257">
        <v>259</v>
      </c>
      <c r="E27" s="257">
        <v>3243</v>
      </c>
      <c r="F27" s="257">
        <v>263</v>
      </c>
      <c r="G27" s="257">
        <v>3291</v>
      </c>
    </row>
    <row r="28" spans="1:7" ht="13.5" customHeight="1" x14ac:dyDescent="0.25">
      <c r="A28" s="232" t="s">
        <v>509</v>
      </c>
      <c r="B28" s="257">
        <v>118</v>
      </c>
      <c r="C28" s="374">
        <v>1470</v>
      </c>
      <c r="D28" s="257">
        <v>79</v>
      </c>
      <c r="E28" s="374">
        <v>984</v>
      </c>
      <c r="F28" s="257">
        <v>84</v>
      </c>
      <c r="G28" s="374">
        <v>1051</v>
      </c>
    </row>
    <row r="29" spans="1:7" ht="13.5" customHeight="1" x14ac:dyDescent="0.25">
      <c r="A29" s="232" t="s">
        <v>508</v>
      </c>
      <c r="B29" s="257">
        <v>9</v>
      </c>
      <c r="C29" s="374">
        <v>111</v>
      </c>
      <c r="D29" s="257">
        <v>28</v>
      </c>
      <c r="E29" s="374">
        <v>344</v>
      </c>
      <c r="F29" s="257">
        <v>33</v>
      </c>
      <c r="G29" s="374">
        <v>407</v>
      </c>
    </row>
    <row r="30" spans="1:7" ht="13.5" customHeight="1" x14ac:dyDescent="0.25">
      <c r="A30" s="232" t="s">
        <v>507</v>
      </c>
      <c r="B30" s="257">
        <v>78</v>
      </c>
      <c r="C30" s="374">
        <v>973</v>
      </c>
      <c r="D30" s="257">
        <v>65</v>
      </c>
      <c r="E30" s="374">
        <v>811</v>
      </c>
      <c r="F30" s="257">
        <v>64</v>
      </c>
      <c r="G30" s="374">
        <v>803</v>
      </c>
    </row>
    <row r="31" spans="1:7" ht="13.5" customHeight="1" x14ac:dyDescent="0.25">
      <c r="A31" s="232" t="s">
        <v>506</v>
      </c>
      <c r="B31" s="257">
        <v>3</v>
      </c>
      <c r="C31" s="374">
        <v>39</v>
      </c>
      <c r="D31" s="257"/>
      <c r="E31" s="374"/>
      <c r="F31" s="257">
        <v>0</v>
      </c>
      <c r="G31" s="374">
        <v>0</v>
      </c>
    </row>
    <row r="32" spans="1:7" ht="13.5" customHeight="1" x14ac:dyDescent="0.25">
      <c r="A32" s="1681" t="s">
        <v>505</v>
      </c>
      <c r="B32" s="257" t="s">
        <v>85</v>
      </c>
      <c r="C32" s="257" t="s">
        <v>85</v>
      </c>
      <c r="D32" s="257"/>
      <c r="E32" s="374"/>
      <c r="F32" s="257">
        <v>0</v>
      </c>
      <c r="G32" s="374">
        <v>0</v>
      </c>
    </row>
    <row r="33" spans="1:7" ht="13.5" customHeight="1" x14ac:dyDescent="0.25">
      <c r="A33" s="232" t="s">
        <v>504</v>
      </c>
      <c r="B33" s="257">
        <v>23</v>
      </c>
      <c r="C33" s="257">
        <v>290</v>
      </c>
      <c r="D33" s="257"/>
      <c r="E33" s="374"/>
      <c r="F33" s="257">
        <v>0</v>
      </c>
      <c r="G33" s="374">
        <v>0</v>
      </c>
    </row>
    <row r="34" spans="1:7" ht="13.5" customHeight="1" x14ac:dyDescent="0.25">
      <c r="A34" s="232" t="s">
        <v>503</v>
      </c>
      <c r="B34" s="257">
        <v>270</v>
      </c>
      <c r="C34" s="374">
        <v>3378</v>
      </c>
      <c r="D34" s="257">
        <v>198</v>
      </c>
      <c r="E34" s="374">
        <v>2472</v>
      </c>
      <c r="F34" s="257">
        <v>200</v>
      </c>
      <c r="G34" s="374">
        <v>2499</v>
      </c>
    </row>
    <row r="35" spans="1:7" ht="13.5" customHeight="1" x14ac:dyDescent="0.25">
      <c r="A35" s="232" t="s">
        <v>502</v>
      </c>
      <c r="B35" s="257">
        <v>56</v>
      </c>
      <c r="C35" s="374">
        <v>697</v>
      </c>
      <c r="D35" s="257">
        <v>51</v>
      </c>
      <c r="E35" s="374">
        <v>640</v>
      </c>
      <c r="F35" s="257">
        <v>50</v>
      </c>
      <c r="G35" s="374">
        <v>627</v>
      </c>
    </row>
    <row r="36" spans="1:7" ht="13.5" customHeight="1" x14ac:dyDescent="0.25">
      <c r="A36" s="232"/>
      <c r="B36" s="414" t="s">
        <v>85</v>
      </c>
      <c r="C36" s="374" t="s">
        <v>85</v>
      </c>
      <c r="D36" s="414" t="s">
        <v>85</v>
      </c>
      <c r="E36" s="374" t="s">
        <v>85</v>
      </c>
      <c r="F36" s="414" t="s">
        <v>85</v>
      </c>
      <c r="G36" s="374" t="s">
        <v>85</v>
      </c>
    </row>
    <row r="37" spans="1:7" ht="13.5" customHeight="1" x14ac:dyDescent="0.25">
      <c r="A37" s="235" t="s">
        <v>487</v>
      </c>
      <c r="B37" s="414">
        <v>68</v>
      </c>
      <c r="C37" s="413">
        <v>844</v>
      </c>
      <c r="D37" s="414">
        <v>74</v>
      </c>
      <c r="E37" s="413">
        <v>931</v>
      </c>
      <c r="F37" s="414">
        <v>58</v>
      </c>
      <c r="G37" s="413">
        <v>728</v>
      </c>
    </row>
    <row r="38" spans="1:7" ht="13.5" customHeight="1" x14ac:dyDescent="0.25">
      <c r="A38" s="381"/>
      <c r="B38" s="414" t="s">
        <v>85</v>
      </c>
      <c r="C38" s="374" t="s">
        <v>85</v>
      </c>
      <c r="D38" s="414" t="s">
        <v>85</v>
      </c>
      <c r="E38" s="374" t="s">
        <v>85</v>
      </c>
      <c r="F38" s="414" t="s">
        <v>85</v>
      </c>
      <c r="G38" s="374" t="s">
        <v>85</v>
      </c>
    </row>
    <row r="39" spans="1:7" ht="13.5" customHeight="1" x14ac:dyDescent="0.25">
      <c r="A39" s="415" t="s">
        <v>486</v>
      </c>
      <c r="B39" s="414">
        <v>341</v>
      </c>
      <c r="C39" s="413">
        <v>4257</v>
      </c>
      <c r="D39" s="414">
        <v>485</v>
      </c>
      <c r="E39" s="413">
        <v>6064</v>
      </c>
      <c r="F39" s="414">
        <v>305</v>
      </c>
      <c r="G39" s="413">
        <v>3812</v>
      </c>
    </row>
    <row r="40" spans="1:7" ht="13.5" customHeight="1" x14ac:dyDescent="0.25">
      <c r="A40" s="381" t="s">
        <v>485</v>
      </c>
      <c r="B40" s="257">
        <v>265</v>
      </c>
      <c r="C40" s="374">
        <v>3306</v>
      </c>
      <c r="D40" s="257">
        <v>351</v>
      </c>
      <c r="E40" s="374">
        <v>4388</v>
      </c>
      <c r="F40" s="257">
        <v>218</v>
      </c>
      <c r="G40" s="374">
        <v>2719</v>
      </c>
    </row>
    <row r="41" spans="1:7" ht="13.5" customHeight="1" x14ac:dyDescent="0.25">
      <c r="A41" s="381" t="s">
        <v>484</v>
      </c>
      <c r="B41" s="257">
        <v>76</v>
      </c>
      <c r="C41" s="257">
        <v>951</v>
      </c>
      <c r="D41" s="257">
        <v>86</v>
      </c>
      <c r="E41" s="257">
        <v>1070</v>
      </c>
      <c r="F41" s="257">
        <v>87</v>
      </c>
      <c r="G41" s="257">
        <v>1093</v>
      </c>
    </row>
    <row r="42" spans="1:7" ht="13.5" customHeight="1" x14ac:dyDescent="0.25">
      <c r="A42" s="381" t="s">
        <v>483</v>
      </c>
      <c r="B42" s="257" t="s">
        <v>85</v>
      </c>
      <c r="C42" s="374">
        <v>0</v>
      </c>
      <c r="D42" s="257">
        <v>48</v>
      </c>
      <c r="E42" s="374">
        <v>606</v>
      </c>
      <c r="F42" s="257">
        <v>0</v>
      </c>
      <c r="G42" s="374">
        <v>0</v>
      </c>
    </row>
    <row r="43" spans="1:7" ht="13.5" customHeight="1" x14ac:dyDescent="0.25">
      <c r="A43" s="381"/>
      <c r="B43" s="257"/>
      <c r="C43" s="374"/>
      <c r="D43" s="257"/>
      <c r="E43" s="374"/>
      <c r="F43" s="257" t="s">
        <v>85</v>
      </c>
      <c r="G43" s="374" t="s">
        <v>85</v>
      </c>
    </row>
    <row r="44" spans="1:7" ht="13.5" customHeight="1" x14ac:dyDescent="0.25">
      <c r="A44" s="415" t="s">
        <v>966</v>
      </c>
      <c r="B44" s="414">
        <v>0</v>
      </c>
      <c r="C44" s="413">
        <v>2</v>
      </c>
      <c r="D44" s="414"/>
      <c r="E44" s="413"/>
      <c r="F44" s="414"/>
      <c r="G44" s="413"/>
    </row>
    <row r="45" spans="1:7" ht="13.5" customHeight="1" x14ac:dyDescent="0.25">
      <c r="A45" s="381"/>
      <c r="B45" s="414" t="s">
        <v>85</v>
      </c>
      <c r="C45" s="374" t="s">
        <v>85</v>
      </c>
      <c r="D45" s="414" t="s">
        <v>85</v>
      </c>
      <c r="E45" s="374" t="s">
        <v>85</v>
      </c>
      <c r="F45" s="414"/>
      <c r="G45" s="374"/>
    </row>
    <row r="46" spans="1:7" ht="13.5" customHeight="1" x14ac:dyDescent="0.25">
      <c r="A46" s="415" t="s">
        <v>482</v>
      </c>
      <c r="B46" s="414">
        <v>1256</v>
      </c>
      <c r="C46" s="413">
        <v>15698</v>
      </c>
      <c r="D46" s="414">
        <v>1319</v>
      </c>
      <c r="E46" s="413">
        <v>16487</v>
      </c>
      <c r="F46" s="414">
        <v>1319</v>
      </c>
      <c r="G46" s="413">
        <v>16487</v>
      </c>
    </row>
    <row r="47" spans="1:7" ht="13.5" customHeight="1" x14ac:dyDescent="0.25">
      <c r="A47" s="416" t="s">
        <v>679</v>
      </c>
      <c r="B47" s="257">
        <v>1256</v>
      </c>
      <c r="C47" s="374">
        <v>15698</v>
      </c>
      <c r="D47" s="257">
        <v>1319</v>
      </c>
      <c r="E47" s="374">
        <v>16487</v>
      </c>
      <c r="F47" s="257">
        <v>1319</v>
      </c>
      <c r="G47" s="374">
        <v>16487</v>
      </c>
    </row>
    <row r="48" spans="1:7" ht="13.5" customHeight="1" x14ac:dyDescent="0.25">
      <c r="A48" s="381"/>
      <c r="B48" s="414" t="s">
        <v>85</v>
      </c>
      <c r="C48" s="374" t="s">
        <v>85</v>
      </c>
      <c r="D48" s="414" t="s">
        <v>85</v>
      </c>
      <c r="E48" s="374" t="s">
        <v>85</v>
      </c>
      <c r="F48" s="414"/>
      <c r="G48" s="374"/>
    </row>
    <row r="49" spans="1:7" ht="22.5" x14ac:dyDescent="0.25">
      <c r="A49" s="835" t="s">
        <v>748</v>
      </c>
      <c r="B49" s="414">
        <v>57</v>
      </c>
      <c r="C49" s="413">
        <v>711</v>
      </c>
      <c r="D49" s="413">
        <v>53</v>
      </c>
      <c r="E49" s="413">
        <v>657</v>
      </c>
      <c r="F49" s="413">
        <v>49</v>
      </c>
      <c r="G49" s="413">
        <v>607</v>
      </c>
    </row>
    <row r="50" spans="1:7" ht="22.5" x14ac:dyDescent="0.25">
      <c r="A50" s="835" t="s">
        <v>913</v>
      </c>
      <c r="B50" s="413">
        <v>829</v>
      </c>
      <c r="C50" s="413">
        <v>10367</v>
      </c>
      <c r="D50" s="413">
        <v>850</v>
      </c>
      <c r="E50" s="413">
        <v>10626</v>
      </c>
      <c r="F50" s="413"/>
      <c r="G50" s="413"/>
    </row>
    <row r="51" spans="1:7" ht="13.5" customHeight="1" x14ac:dyDescent="0.25">
      <c r="A51" s="381"/>
      <c r="B51" s="414"/>
      <c r="C51" s="374"/>
      <c r="D51" s="414"/>
      <c r="E51" s="374"/>
    </row>
    <row r="52" spans="1:7" ht="13.5" customHeight="1" x14ac:dyDescent="0.25">
      <c r="A52" s="415" t="s">
        <v>481</v>
      </c>
      <c r="B52" s="414" t="s">
        <v>85</v>
      </c>
      <c r="C52" s="414" t="s">
        <v>85</v>
      </c>
      <c r="D52" s="414">
        <v>12</v>
      </c>
      <c r="E52" s="413">
        <v>152</v>
      </c>
      <c r="F52" s="413">
        <v>12</v>
      </c>
      <c r="G52" s="413">
        <v>152</v>
      </c>
    </row>
    <row r="53" spans="1:7" ht="13.5" hidden="1" customHeight="1" x14ac:dyDescent="0.25">
      <c r="A53" s="1149"/>
      <c r="B53" s="414" t="s">
        <v>85</v>
      </c>
      <c r="C53" s="374" t="s">
        <v>85</v>
      </c>
      <c r="D53" s="414" t="s">
        <v>85</v>
      </c>
      <c r="E53" s="374" t="s">
        <v>85</v>
      </c>
      <c r="F53" s="374"/>
      <c r="G53" s="374"/>
    </row>
    <row r="54" spans="1:7" ht="13.5" hidden="1" customHeight="1" x14ac:dyDescent="0.25">
      <c r="A54" s="415" t="s">
        <v>480</v>
      </c>
      <c r="B54" s="414">
        <v>12508</v>
      </c>
      <c r="C54" s="413">
        <v>156349</v>
      </c>
      <c r="D54" s="414">
        <v>12471</v>
      </c>
      <c r="E54" s="413">
        <v>155886</v>
      </c>
      <c r="F54" s="413"/>
      <c r="G54" s="413"/>
    </row>
    <row r="55" spans="1:7" ht="13.5" hidden="1" customHeight="1" x14ac:dyDescent="0.25">
      <c r="A55" s="415"/>
      <c r="B55" s="414" t="s">
        <v>85</v>
      </c>
      <c r="C55" s="413"/>
      <c r="D55" s="414" t="s">
        <v>85</v>
      </c>
      <c r="E55" s="413"/>
      <c r="F55" s="413"/>
      <c r="G55" s="413"/>
    </row>
    <row r="56" spans="1:7" ht="13.5" hidden="1" customHeight="1" x14ac:dyDescent="0.25">
      <c r="A56" s="415" t="s">
        <v>501</v>
      </c>
      <c r="B56" s="414"/>
      <c r="C56" s="413"/>
      <c r="D56" s="414"/>
      <c r="E56" s="413"/>
      <c r="F56" s="413"/>
      <c r="G56" s="413"/>
    </row>
    <row r="57" spans="1:7" ht="13.5" hidden="1" customHeight="1" x14ac:dyDescent="0.25">
      <c r="A57" s="232" t="s">
        <v>500</v>
      </c>
      <c r="B57" s="257">
        <v>0</v>
      </c>
      <c r="C57" s="374">
        <v>0</v>
      </c>
      <c r="D57" s="257">
        <v>0</v>
      </c>
      <c r="E57" s="374">
        <v>0</v>
      </c>
      <c r="F57" s="374"/>
      <c r="G57" s="374"/>
    </row>
    <row r="58" spans="1:7" ht="13.5" customHeight="1" x14ac:dyDescent="0.25">
      <c r="A58" s="950" t="s">
        <v>341</v>
      </c>
      <c r="B58" s="949">
        <v>12508</v>
      </c>
      <c r="C58" s="949">
        <v>156349</v>
      </c>
      <c r="D58" s="949">
        <v>12471</v>
      </c>
      <c r="E58" s="949">
        <v>155886</v>
      </c>
      <c r="F58" s="949">
        <v>9666</v>
      </c>
      <c r="G58" s="949">
        <v>120827</v>
      </c>
    </row>
    <row r="59" spans="1:7" x14ac:dyDescent="0.25">
      <c r="A59" s="219"/>
      <c r="B59" s="1150"/>
      <c r="C59" s="1150"/>
      <c r="D59" s="1149"/>
      <c r="E59" s="1149"/>
      <c r="F59" s="372"/>
      <c r="G59" s="372"/>
    </row>
    <row r="60" spans="1:7" x14ac:dyDescent="0.25">
      <c r="A60" s="372"/>
      <c r="B60" s="372"/>
      <c r="C60" s="372"/>
      <c r="D60" s="372"/>
      <c r="E60" s="372"/>
      <c r="F60" s="372"/>
      <c r="G60" s="372"/>
    </row>
    <row r="61" spans="1:7" x14ac:dyDescent="0.25">
      <c r="A61" s="372"/>
      <c r="B61" s="372"/>
      <c r="C61" s="372"/>
      <c r="D61" s="372"/>
      <c r="E61" s="372"/>
      <c r="F61" s="372"/>
      <c r="G61" s="372"/>
    </row>
    <row r="62" spans="1:7" ht="15" customHeight="1" x14ac:dyDescent="0.25">
      <c r="A62" s="372"/>
      <c r="B62" s="372"/>
      <c r="C62" s="372"/>
      <c r="D62" s="372"/>
      <c r="E62" s="372"/>
      <c r="F62" s="372"/>
      <c r="G62" s="372"/>
    </row>
    <row r="63" spans="1:7" x14ac:dyDescent="0.25">
      <c r="A63" s="372"/>
      <c r="B63" s="372"/>
      <c r="C63" s="372"/>
      <c r="D63" s="372"/>
      <c r="E63" s="372"/>
      <c r="F63" s="372"/>
      <c r="G63" s="372"/>
    </row>
    <row r="64" spans="1:7" ht="15" customHeight="1" x14ac:dyDescent="0.25">
      <c r="A64" s="372"/>
      <c r="B64" s="372"/>
      <c r="C64" s="372"/>
      <c r="D64" s="372"/>
      <c r="E64" s="372"/>
      <c r="F64" s="372"/>
      <c r="G64" s="372"/>
    </row>
    <row r="65" spans="1:5" x14ac:dyDescent="0.25">
      <c r="A65" s="372"/>
      <c r="B65" s="372"/>
      <c r="C65" s="372"/>
      <c r="D65" s="372"/>
      <c r="E65" s="372"/>
    </row>
    <row r="66" spans="1:5" x14ac:dyDescent="0.25">
      <c r="A66" s="372"/>
      <c r="B66" s="372"/>
      <c r="C66" s="372"/>
      <c r="D66" s="372"/>
      <c r="E66" s="372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F37F-889D-404C-8367-166811F6B583}">
  <sheetPr codeName="Sheet44"/>
  <dimension ref="A1:I32"/>
  <sheetViews>
    <sheetView showGridLines="0" view="pageBreakPreview" topLeftCell="A28" zoomScaleNormal="100" zoomScaleSheetLayoutView="100" workbookViewId="0">
      <selection activeCell="L8" sqref="L8"/>
    </sheetView>
  </sheetViews>
  <sheetFormatPr defaultRowHeight="15" x14ac:dyDescent="0.25"/>
  <cols>
    <col min="1" max="1" width="40.42578125" customWidth="1"/>
    <col min="2" max="5" width="11.7109375" customWidth="1"/>
    <col min="6" max="6" width="15.28515625" bestFit="1" customWidth="1"/>
    <col min="7" max="7" width="12.5703125" customWidth="1"/>
  </cols>
  <sheetData>
    <row r="1" spans="1:9" x14ac:dyDescent="0.25">
      <c r="A1" s="223" t="s">
        <v>1098</v>
      </c>
      <c r="B1" s="372"/>
      <c r="C1" s="372"/>
      <c r="D1" s="372"/>
      <c r="E1" s="372"/>
      <c r="F1" s="372"/>
      <c r="G1" s="425"/>
    </row>
    <row r="2" spans="1:9" x14ac:dyDescent="0.25">
      <c r="A2" s="427" t="s">
        <v>1315</v>
      </c>
      <c r="B2" s="426"/>
      <c r="C2" s="426"/>
      <c r="D2" s="426"/>
      <c r="E2" s="426"/>
      <c r="F2" s="426"/>
      <c r="G2" s="425"/>
    </row>
    <row r="3" spans="1:9" ht="23.25" customHeight="1" x14ac:dyDescent="0.25">
      <c r="A3" s="372"/>
      <c r="B3" s="2713" t="s">
        <v>977</v>
      </c>
      <c r="C3" s="2713"/>
      <c r="D3" s="2713" t="s">
        <v>864</v>
      </c>
      <c r="E3" s="2715"/>
      <c r="F3" s="2713" t="s">
        <v>341</v>
      </c>
      <c r="G3" s="2715"/>
    </row>
    <row r="4" spans="1:9" x14ac:dyDescent="0.25">
      <c r="A4" s="1149"/>
      <c r="B4" s="2714"/>
      <c r="C4" s="2714"/>
      <c r="D4" s="2716"/>
      <c r="E4" s="2716"/>
      <c r="F4" s="2716"/>
      <c r="G4" s="2716"/>
    </row>
    <row r="5" spans="1:9" x14ac:dyDescent="0.25">
      <c r="A5" s="424"/>
      <c r="B5" s="2717" t="s">
        <v>523</v>
      </c>
      <c r="C5" s="2717" t="s">
        <v>528</v>
      </c>
      <c r="D5" s="2717" t="s">
        <v>523</v>
      </c>
      <c r="E5" s="2717" t="s">
        <v>528</v>
      </c>
      <c r="F5" s="2717" t="s">
        <v>523</v>
      </c>
      <c r="G5" s="2717" t="s">
        <v>528</v>
      </c>
    </row>
    <row r="6" spans="1:9" ht="15.75" thickBot="1" x14ac:dyDescent="0.3">
      <c r="A6" s="423" t="s">
        <v>173</v>
      </c>
      <c r="B6" s="2718"/>
      <c r="C6" s="2718"/>
      <c r="D6" s="2718"/>
      <c r="E6" s="2718"/>
      <c r="F6" s="2718"/>
      <c r="G6" s="2718"/>
    </row>
    <row r="7" spans="1:9" s="1273" customFormat="1" x14ac:dyDescent="0.25">
      <c r="A7" s="1276" t="s">
        <v>976</v>
      </c>
      <c r="B7" s="1271">
        <v>665</v>
      </c>
      <c r="C7" s="1271">
        <v>53</v>
      </c>
      <c r="D7" s="422" t="s">
        <v>85</v>
      </c>
      <c r="E7" s="1271" t="s">
        <v>85</v>
      </c>
      <c r="F7" s="1271">
        <v>665</v>
      </c>
      <c r="G7" s="1271">
        <v>53</v>
      </c>
    </row>
    <row r="8" spans="1:9" x14ac:dyDescent="0.25">
      <c r="A8" s="1272" t="s">
        <v>969</v>
      </c>
      <c r="B8" s="422">
        <v>624</v>
      </c>
      <c r="C8" s="422">
        <v>50</v>
      </c>
      <c r="D8" s="422" t="s">
        <v>85</v>
      </c>
      <c r="E8" s="1271" t="s">
        <v>85</v>
      </c>
      <c r="F8" s="422">
        <v>624</v>
      </c>
      <c r="G8" s="422">
        <v>50</v>
      </c>
    </row>
    <row r="9" spans="1:9" x14ac:dyDescent="0.25">
      <c r="A9" s="1272" t="s">
        <v>527</v>
      </c>
      <c r="B9" s="422">
        <v>167</v>
      </c>
      <c r="C9" s="422">
        <v>13</v>
      </c>
      <c r="D9" s="422" t="s">
        <v>85</v>
      </c>
      <c r="E9" s="1271" t="s">
        <v>85</v>
      </c>
      <c r="F9" s="422">
        <v>167</v>
      </c>
      <c r="G9" s="422">
        <v>13</v>
      </c>
      <c r="I9" s="527"/>
    </row>
    <row r="10" spans="1:9" x14ac:dyDescent="0.25">
      <c r="A10" s="1272" t="s">
        <v>974</v>
      </c>
      <c r="B10" s="422">
        <v>257</v>
      </c>
      <c r="C10" s="422">
        <v>21</v>
      </c>
      <c r="D10" s="422" t="s">
        <v>85</v>
      </c>
      <c r="E10" s="1271" t="s">
        <v>85</v>
      </c>
      <c r="F10" s="422">
        <v>257</v>
      </c>
      <c r="G10" s="422">
        <v>21</v>
      </c>
    </row>
    <row r="11" spans="1:9" x14ac:dyDescent="0.25">
      <c r="A11" s="1272" t="s">
        <v>526</v>
      </c>
      <c r="B11" s="422">
        <v>118</v>
      </c>
      <c r="C11" s="422">
        <v>9</v>
      </c>
      <c r="D11" s="422" t="s">
        <v>85</v>
      </c>
      <c r="E11" s="1271" t="s">
        <v>85</v>
      </c>
      <c r="F11" s="422">
        <v>118</v>
      </c>
      <c r="G11" s="422">
        <v>9</v>
      </c>
    </row>
    <row r="12" spans="1:9" x14ac:dyDescent="0.25">
      <c r="A12" s="1272" t="s">
        <v>865</v>
      </c>
      <c r="B12" s="422">
        <v>102</v>
      </c>
      <c r="C12" s="422">
        <v>8</v>
      </c>
      <c r="D12" s="422" t="s">
        <v>85</v>
      </c>
      <c r="E12" s="1271" t="s">
        <v>85</v>
      </c>
      <c r="F12" s="422">
        <v>102</v>
      </c>
      <c r="G12" s="422">
        <v>8</v>
      </c>
    </row>
    <row r="13" spans="1:9" x14ac:dyDescent="0.25">
      <c r="A13" s="1272" t="s">
        <v>450</v>
      </c>
      <c r="B13" s="422">
        <v>-603</v>
      </c>
      <c r="C13" s="422">
        <v>-48</v>
      </c>
      <c r="D13" s="422" t="s">
        <v>85</v>
      </c>
      <c r="E13" s="1271" t="s">
        <v>85</v>
      </c>
      <c r="F13" s="422">
        <v>-603</v>
      </c>
      <c r="G13" s="422">
        <v>-48</v>
      </c>
    </row>
    <row r="14" spans="1:9" s="1273" customFormat="1" x14ac:dyDescent="0.25">
      <c r="A14" s="1275" t="s">
        <v>975</v>
      </c>
      <c r="B14" s="1271">
        <v>1934</v>
      </c>
      <c r="C14" s="1271">
        <v>155</v>
      </c>
      <c r="D14" s="422" t="s">
        <v>85</v>
      </c>
      <c r="E14" s="1271" t="s">
        <v>85</v>
      </c>
      <c r="F14" s="1271">
        <v>1934</v>
      </c>
      <c r="G14" s="1271">
        <v>155</v>
      </c>
    </row>
    <row r="15" spans="1:9" x14ac:dyDescent="0.25">
      <c r="A15" s="1272" t="s">
        <v>969</v>
      </c>
      <c r="B15" s="422">
        <v>2164</v>
      </c>
      <c r="C15" s="422">
        <v>173</v>
      </c>
      <c r="D15" s="422" t="s">
        <v>85</v>
      </c>
      <c r="E15" s="1271" t="s">
        <v>85</v>
      </c>
      <c r="F15" s="422">
        <v>2164</v>
      </c>
      <c r="G15" s="422">
        <v>173</v>
      </c>
    </row>
    <row r="16" spans="1:9" x14ac:dyDescent="0.25">
      <c r="A16" s="1272" t="s">
        <v>527</v>
      </c>
      <c r="B16" s="422">
        <v>673</v>
      </c>
      <c r="C16" s="422">
        <v>54</v>
      </c>
      <c r="D16" s="422" t="s">
        <v>85</v>
      </c>
      <c r="E16" s="1271" t="s">
        <v>85</v>
      </c>
      <c r="F16" s="422">
        <v>673</v>
      </c>
      <c r="G16" s="422">
        <v>54</v>
      </c>
    </row>
    <row r="17" spans="1:7" x14ac:dyDescent="0.25">
      <c r="A17" s="1272" t="s">
        <v>974</v>
      </c>
      <c r="B17" s="422">
        <v>1092</v>
      </c>
      <c r="C17" s="422">
        <v>87</v>
      </c>
      <c r="D17" s="422" t="s">
        <v>85</v>
      </c>
      <c r="E17" s="1271" t="s">
        <v>85</v>
      </c>
      <c r="F17" s="422">
        <v>1092</v>
      </c>
      <c r="G17" s="422">
        <v>87</v>
      </c>
    </row>
    <row r="18" spans="1:7" x14ac:dyDescent="0.25">
      <c r="A18" s="1272" t="s">
        <v>526</v>
      </c>
      <c r="B18" s="422">
        <v>240</v>
      </c>
      <c r="C18" s="422">
        <v>19</v>
      </c>
      <c r="D18" s="422" t="s">
        <v>85</v>
      </c>
      <c r="E18" s="1271" t="s">
        <v>85</v>
      </c>
      <c r="F18" s="422">
        <v>240</v>
      </c>
      <c r="G18" s="422">
        <v>19</v>
      </c>
    </row>
    <row r="19" spans="1:7" x14ac:dyDescent="0.25">
      <c r="A19" s="1272" t="s">
        <v>865</v>
      </c>
      <c r="B19" s="422">
        <v>0</v>
      </c>
      <c r="C19" s="422">
        <v>0</v>
      </c>
      <c r="D19" s="422" t="s">
        <v>85</v>
      </c>
      <c r="E19" s="1271" t="s">
        <v>85</v>
      </c>
      <c r="F19" s="422">
        <v>0</v>
      </c>
      <c r="G19" s="422">
        <v>0</v>
      </c>
    </row>
    <row r="20" spans="1:7" x14ac:dyDescent="0.25">
      <c r="A20" s="1272" t="s">
        <v>450</v>
      </c>
      <c r="B20" s="422">
        <v>-2235</v>
      </c>
      <c r="C20" s="422">
        <v>-179</v>
      </c>
      <c r="D20" s="422" t="s">
        <v>85</v>
      </c>
      <c r="E20" s="1271" t="s">
        <v>85</v>
      </c>
      <c r="F20" s="422">
        <v>-2235</v>
      </c>
      <c r="G20" s="422">
        <v>-179</v>
      </c>
    </row>
    <row r="21" spans="1:7" s="1273" customFormat="1" x14ac:dyDescent="0.25">
      <c r="A21" s="1275" t="s">
        <v>973</v>
      </c>
      <c r="B21" s="1271">
        <v>403</v>
      </c>
      <c r="C21" s="1271">
        <v>32</v>
      </c>
      <c r="D21" s="1271" t="s">
        <v>85</v>
      </c>
      <c r="E21" s="1271" t="s">
        <v>85</v>
      </c>
      <c r="F21" s="1271">
        <v>403</v>
      </c>
      <c r="G21" s="1271">
        <v>32</v>
      </c>
    </row>
    <row r="22" spans="1:7" s="1273" customFormat="1" x14ac:dyDescent="0.25">
      <c r="A22" s="1275" t="s">
        <v>972</v>
      </c>
      <c r="B22" s="1271">
        <v>300</v>
      </c>
      <c r="C22" s="1271">
        <v>24</v>
      </c>
      <c r="D22" s="1271" t="s">
        <v>85</v>
      </c>
      <c r="E22" s="1271" t="s">
        <v>85</v>
      </c>
      <c r="F22" s="1271">
        <v>300</v>
      </c>
      <c r="G22" s="1271">
        <v>24</v>
      </c>
    </row>
    <row r="23" spans="1:7" s="1273" customFormat="1" x14ac:dyDescent="0.25">
      <c r="A23" s="1274" t="s">
        <v>1097</v>
      </c>
      <c r="B23" s="1271">
        <v>5</v>
      </c>
      <c r="C23" s="1271">
        <v>0</v>
      </c>
      <c r="D23" s="1271" t="s">
        <v>85</v>
      </c>
      <c r="E23" s="1271" t="s">
        <v>85</v>
      </c>
      <c r="F23" s="1271">
        <v>5</v>
      </c>
      <c r="G23" s="1271">
        <v>0</v>
      </c>
    </row>
    <row r="24" spans="1:7" s="1273" customFormat="1" x14ac:dyDescent="0.25">
      <c r="A24" s="1274" t="s">
        <v>970</v>
      </c>
      <c r="B24" s="1271">
        <v>951</v>
      </c>
      <c r="C24" s="1271">
        <v>76</v>
      </c>
      <c r="D24" s="1271" t="s">
        <v>85</v>
      </c>
      <c r="E24" s="1271" t="s">
        <v>85</v>
      </c>
      <c r="F24" s="1271">
        <v>951</v>
      </c>
      <c r="G24" s="1271">
        <v>76</v>
      </c>
    </row>
    <row r="25" spans="1:7" x14ac:dyDescent="0.25">
      <c r="A25" s="1272" t="s">
        <v>969</v>
      </c>
      <c r="B25" s="422">
        <v>568</v>
      </c>
      <c r="C25" s="422">
        <v>45</v>
      </c>
      <c r="D25" s="422" t="s">
        <v>85</v>
      </c>
      <c r="E25" s="1271" t="s">
        <v>85</v>
      </c>
      <c r="F25" s="422">
        <v>568</v>
      </c>
      <c r="G25" s="422">
        <v>45</v>
      </c>
    </row>
    <row r="26" spans="1:7" x14ac:dyDescent="0.25">
      <c r="A26" s="1272" t="s">
        <v>527</v>
      </c>
      <c r="B26" s="422">
        <v>295</v>
      </c>
      <c r="C26" s="422">
        <v>24</v>
      </c>
      <c r="D26" s="422" t="s">
        <v>85</v>
      </c>
      <c r="E26" s="1271" t="s">
        <v>85</v>
      </c>
      <c r="F26" s="422">
        <v>295</v>
      </c>
      <c r="G26" s="422">
        <v>24</v>
      </c>
    </row>
    <row r="27" spans="1:7" x14ac:dyDescent="0.25">
      <c r="A27" s="1272" t="s">
        <v>968</v>
      </c>
      <c r="B27" s="422">
        <v>88</v>
      </c>
      <c r="C27" s="422">
        <v>7</v>
      </c>
      <c r="D27" s="422" t="s">
        <v>85</v>
      </c>
      <c r="E27" s="1271" t="s">
        <v>85</v>
      </c>
      <c r="F27" s="422">
        <v>88</v>
      </c>
      <c r="G27" s="422">
        <v>7</v>
      </c>
    </row>
    <row r="28" spans="1:7" x14ac:dyDescent="0.25">
      <c r="A28" s="1272" t="s">
        <v>526</v>
      </c>
      <c r="B28" s="422">
        <v>0</v>
      </c>
      <c r="C28" s="422">
        <v>0</v>
      </c>
      <c r="D28" s="422" t="s">
        <v>85</v>
      </c>
      <c r="E28" s="1271" t="s">
        <v>85</v>
      </c>
      <c r="F28" s="422">
        <v>0</v>
      </c>
      <c r="G28" s="422">
        <v>0</v>
      </c>
    </row>
    <row r="29" spans="1:7" x14ac:dyDescent="0.25">
      <c r="A29" s="952" t="s">
        <v>1391</v>
      </c>
      <c r="B29" s="951">
        <v>4257</v>
      </c>
      <c r="C29" s="951">
        <v>341</v>
      </c>
      <c r="D29" s="951">
        <v>0</v>
      </c>
      <c r="E29" s="951">
        <v>0</v>
      </c>
      <c r="F29" s="951">
        <v>4257</v>
      </c>
      <c r="G29" s="951">
        <v>341</v>
      </c>
    </row>
    <row r="30" spans="1:7" x14ac:dyDescent="0.25">
      <c r="A30" s="224" t="s">
        <v>967</v>
      </c>
      <c r="B30" s="220"/>
      <c r="C30" s="220"/>
      <c r="D30" s="220"/>
      <c r="E30" s="220"/>
      <c r="F30" s="220"/>
      <c r="G30" s="220"/>
    </row>
    <row r="31" spans="1:7" x14ac:dyDescent="0.25">
      <c r="A31" s="421" t="s">
        <v>1096</v>
      </c>
      <c r="B31" s="421"/>
      <c r="C31" s="421"/>
      <c r="D31" s="421"/>
      <c r="E31" s="421"/>
      <c r="F31" s="421"/>
      <c r="G31" s="421"/>
    </row>
    <row r="32" spans="1:7" x14ac:dyDescent="0.25">
      <c r="A32" s="412"/>
      <c r="B32" s="412"/>
      <c r="C32" s="412"/>
      <c r="D32" s="412"/>
      <c r="E32" s="412"/>
      <c r="F32" s="412"/>
      <c r="G32" s="412"/>
    </row>
  </sheetData>
  <mergeCells count="9"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4AFA-82BF-4635-9592-6DFB935E4681}">
  <dimension ref="A1:T73"/>
  <sheetViews>
    <sheetView showGridLines="0" showZeros="0" view="pageBreakPreview" topLeftCell="A42" zoomScaleNormal="100" zoomScaleSheetLayoutView="100" workbookViewId="0">
      <selection activeCell="K42" sqref="K42"/>
    </sheetView>
  </sheetViews>
  <sheetFormatPr defaultRowHeight="15" x14ac:dyDescent="0.25"/>
  <cols>
    <col min="1" max="1" width="40.28515625" customWidth="1"/>
    <col min="2" max="10" width="9" customWidth="1"/>
    <col min="15" max="15" width="0" hidden="1" customWidth="1"/>
  </cols>
  <sheetData>
    <row r="1" spans="1:12" x14ac:dyDescent="0.25">
      <c r="A1" s="1281" t="s">
        <v>1404</v>
      </c>
      <c r="B1" s="836"/>
      <c r="C1" s="1282"/>
      <c r="D1" s="1281"/>
      <c r="E1" s="1282"/>
      <c r="F1" s="1282"/>
      <c r="G1" s="1282"/>
      <c r="H1" s="1282"/>
      <c r="I1" s="446"/>
      <c r="J1" s="1149"/>
    </row>
    <row r="2" spans="1:12" ht="15.75" thickBot="1" x14ac:dyDescent="0.3">
      <c r="A2" s="1282"/>
      <c r="B2" s="378"/>
      <c r="C2" s="445"/>
      <c r="D2" s="445"/>
      <c r="E2" s="445"/>
      <c r="F2" s="445"/>
      <c r="G2" s="445"/>
      <c r="H2" s="445"/>
      <c r="I2" s="444"/>
      <c r="J2" s="1149"/>
    </row>
    <row r="3" spans="1:12" ht="15.75" thickBot="1" x14ac:dyDescent="0.3">
      <c r="A3" s="443" t="s">
        <v>173</v>
      </c>
      <c r="B3" s="376" t="s">
        <v>1335</v>
      </c>
      <c r="C3" s="376" t="s">
        <v>1004</v>
      </c>
      <c r="D3" s="376" t="s">
        <v>957</v>
      </c>
      <c r="E3" s="376" t="s">
        <v>874</v>
      </c>
      <c r="F3" s="388" t="s">
        <v>817</v>
      </c>
      <c r="G3" s="388" t="s">
        <v>787</v>
      </c>
      <c r="H3" s="388" t="s">
        <v>722</v>
      </c>
      <c r="I3" s="388" t="s">
        <v>710</v>
      </c>
      <c r="J3" s="388" t="s">
        <v>676</v>
      </c>
    </row>
    <row r="4" spans="1:12" x14ac:dyDescent="0.25">
      <c r="A4" s="442" t="s">
        <v>1403</v>
      </c>
      <c r="B4" s="441">
        <v>24107</v>
      </c>
      <c r="C4" s="441">
        <v>23641</v>
      </c>
      <c r="D4" s="440">
        <v>23826</v>
      </c>
      <c r="E4" s="440">
        <v>24134</v>
      </c>
      <c r="F4" s="440">
        <v>24482</v>
      </c>
      <c r="G4" s="440">
        <v>24414</v>
      </c>
      <c r="H4" s="440">
        <v>24345</v>
      </c>
      <c r="I4" s="440">
        <v>24515</v>
      </c>
      <c r="J4" s="440">
        <v>24679</v>
      </c>
    </row>
    <row r="5" spans="1:12" x14ac:dyDescent="0.25">
      <c r="A5" s="455" t="s">
        <v>1402</v>
      </c>
      <c r="B5" s="441">
        <v>27261</v>
      </c>
      <c r="C5" s="441">
        <v>27590</v>
      </c>
      <c r="D5" s="440">
        <v>27817</v>
      </c>
      <c r="E5" s="440">
        <v>26984</v>
      </c>
      <c r="F5" s="440">
        <v>27318</v>
      </c>
      <c r="G5" s="440">
        <v>27233</v>
      </c>
      <c r="H5" s="440">
        <v>27298</v>
      </c>
      <c r="I5" s="440">
        <v>28008</v>
      </c>
      <c r="J5" s="440">
        <v>27470</v>
      </c>
    </row>
    <row r="6" spans="1:12" x14ac:dyDescent="0.25">
      <c r="A6" s="439" t="s">
        <v>749</v>
      </c>
      <c r="B6" s="438">
        <v>31205</v>
      </c>
      <c r="C6" s="438">
        <v>31613</v>
      </c>
      <c r="D6" s="437">
        <v>31753</v>
      </c>
      <c r="E6" s="437">
        <v>31028</v>
      </c>
      <c r="F6" s="437">
        <v>31731</v>
      </c>
      <c r="G6" s="437">
        <v>31133</v>
      </c>
      <c r="H6" s="437">
        <v>30906</v>
      </c>
      <c r="I6" s="437">
        <v>31747</v>
      </c>
      <c r="J6" s="437">
        <v>31423</v>
      </c>
    </row>
    <row r="7" spans="1:12" x14ac:dyDescent="0.25">
      <c r="A7" s="448"/>
      <c r="B7" s="441"/>
      <c r="C7" s="441"/>
      <c r="D7" s="440"/>
      <c r="E7" s="440"/>
      <c r="F7" s="440"/>
      <c r="G7" s="440"/>
      <c r="H7" s="440"/>
      <c r="I7" s="440"/>
      <c r="J7" s="440"/>
    </row>
    <row r="8" spans="1:12" x14ac:dyDescent="0.25">
      <c r="A8" s="2560" t="s">
        <v>1003</v>
      </c>
      <c r="B8" s="408"/>
      <c r="C8" s="441"/>
      <c r="D8" s="440"/>
      <c r="E8" s="440"/>
      <c r="F8" s="440"/>
      <c r="G8" s="440"/>
      <c r="H8" s="440"/>
      <c r="I8" s="440"/>
      <c r="J8" s="440"/>
    </row>
    <row r="9" spans="1:12" ht="23.25" thickBot="1" x14ac:dyDescent="0.3">
      <c r="A9" s="1131" t="s">
        <v>915</v>
      </c>
      <c r="B9" s="408"/>
      <c r="C9" s="441"/>
      <c r="D9" s="440"/>
      <c r="E9" s="440"/>
      <c r="F9" s="440"/>
      <c r="G9" s="440"/>
      <c r="H9" s="440"/>
      <c r="I9" s="440"/>
      <c r="J9" s="440"/>
    </row>
    <row r="10" spans="1:12" ht="18" thickBot="1" x14ac:dyDescent="0.3">
      <c r="A10" s="465" t="s">
        <v>173</v>
      </c>
      <c r="B10" s="1689" t="s">
        <v>1335</v>
      </c>
      <c r="C10" s="1689" t="s">
        <v>1004</v>
      </c>
      <c r="D10" s="464" t="s">
        <v>957</v>
      </c>
      <c r="E10" s="464" t="s">
        <v>874</v>
      </c>
      <c r="F10" s="463" t="s">
        <v>817</v>
      </c>
      <c r="G10" s="463" t="s">
        <v>787</v>
      </c>
      <c r="H10" s="463" t="s">
        <v>722</v>
      </c>
      <c r="I10" s="463" t="s">
        <v>710</v>
      </c>
      <c r="J10" s="463" t="s">
        <v>676</v>
      </c>
      <c r="L10" s="1130"/>
    </row>
    <row r="11" spans="1:12" x14ac:dyDescent="0.25">
      <c r="A11" s="462" t="s">
        <v>1633</v>
      </c>
      <c r="B11" s="461"/>
      <c r="C11" s="461"/>
      <c r="D11" s="460"/>
      <c r="E11" s="460"/>
      <c r="F11" s="460"/>
      <c r="G11" s="460"/>
      <c r="H11" s="460"/>
      <c r="I11" s="460"/>
      <c r="J11" s="460"/>
    </row>
    <row r="12" spans="1:12" x14ac:dyDescent="0.25">
      <c r="A12" s="455" t="s">
        <v>556</v>
      </c>
      <c r="B12" s="459">
        <v>28199</v>
      </c>
      <c r="C12" s="459">
        <v>28378</v>
      </c>
      <c r="D12" s="2561">
        <v>28471</v>
      </c>
      <c r="E12" s="458">
        <v>31305</v>
      </c>
      <c r="F12" s="458">
        <v>31118</v>
      </c>
      <c r="G12" s="458">
        <v>30329</v>
      </c>
      <c r="H12" s="458">
        <v>29462</v>
      </c>
      <c r="I12" s="458">
        <v>31799</v>
      </c>
      <c r="J12" s="458">
        <v>31263</v>
      </c>
    </row>
    <row r="13" spans="1:12" x14ac:dyDescent="0.25">
      <c r="A13" s="439" t="s">
        <v>555</v>
      </c>
      <c r="B13" s="457">
        <v>0</v>
      </c>
      <c r="C13" s="457">
        <v>0</v>
      </c>
      <c r="D13" s="2562">
        <v>0</v>
      </c>
      <c r="E13" s="456">
        <v>-2788</v>
      </c>
      <c r="F13" s="456">
        <v>-2091</v>
      </c>
      <c r="G13" s="456">
        <v>-1394</v>
      </c>
      <c r="H13" s="456">
        <v>-697</v>
      </c>
      <c r="I13" s="456">
        <v>-2747</v>
      </c>
      <c r="J13" s="456">
        <v>-2005</v>
      </c>
    </row>
    <row r="14" spans="1:12" x14ac:dyDescent="0.25">
      <c r="A14" s="442" t="s">
        <v>554</v>
      </c>
      <c r="B14" s="450">
        <v>28199</v>
      </c>
      <c r="C14" s="450">
        <v>28378</v>
      </c>
      <c r="D14" s="2563">
        <v>28471</v>
      </c>
      <c r="E14" s="449">
        <v>28517</v>
      </c>
      <c r="F14" s="449">
        <v>29027</v>
      </c>
      <c r="G14" s="449">
        <v>28935</v>
      </c>
      <c r="H14" s="449">
        <v>28765</v>
      </c>
      <c r="I14" s="449">
        <v>29052</v>
      </c>
      <c r="J14" s="449">
        <v>29259</v>
      </c>
    </row>
    <row r="15" spans="1:12" x14ac:dyDescent="0.25">
      <c r="A15" s="442" t="s">
        <v>553</v>
      </c>
      <c r="B15" s="450">
        <v>0</v>
      </c>
      <c r="C15" s="450">
        <v>0</v>
      </c>
      <c r="D15" s="2563">
        <v>0</v>
      </c>
      <c r="E15" s="449">
        <v>0</v>
      </c>
      <c r="F15" s="449">
        <v>0</v>
      </c>
      <c r="G15" s="449">
        <v>-61</v>
      </c>
      <c r="H15" s="449">
        <v>-61</v>
      </c>
      <c r="I15" s="449">
        <v>0</v>
      </c>
      <c r="J15" s="449">
        <v>0</v>
      </c>
    </row>
    <row r="16" spans="1:12" x14ac:dyDescent="0.25">
      <c r="A16" s="455" t="s">
        <v>552</v>
      </c>
      <c r="B16" s="450">
        <v>-3366</v>
      </c>
      <c r="C16" s="450">
        <v>-4170</v>
      </c>
      <c r="D16" s="2563">
        <v>-4167</v>
      </c>
      <c r="E16" s="449">
        <v>-3885</v>
      </c>
      <c r="F16" s="449">
        <v>-3997</v>
      </c>
      <c r="G16" s="449">
        <v>-3914</v>
      </c>
      <c r="H16" s="449">
        <v>-3823</v>
      </c>
      <c r="I16" s="449">
        <v>-3835</v>
      </c>
      <c r="J16" s="449">
        <v>-3754</v>
      </c>
      <c r="L16" s="527"/>
    </row>
    <row r="17" spans="1:20" x14ac:dyDescent="0.25">
      <c r="A17" s="455" t="s">
        <v>551</v>
      </c>
      <c r="B17" s="450">
        <v>0</v>
      </c>
      <c r="C17" s="450">
        <v>-90</v>
      </c>
      <c r="D17" s="2563">
        <v>-96</v>
      </c>
      <c r="E17" s="449">
        <v>-76</v>
      </c>
      <c r="F17" s="449">
        <v>-12</v>
      </c>
      <c r="G17" s="449">
        <v>-3</v>
      </c>
      <c r="H17" s="449">
        <v>-85</v>
      </c>
      <c r="I17" s="449">
        <v>-291</v>
      </c>
      <c r="J17" s="449">
        <v>-223</v>
      </c>
    </row>
    <row r="18" spans="1:20" x14ac:dyDescent="0.25">
      <c r="A18" s="455" t="s">
        <v>681</v>
      </c>
      <c r="B18" s="450"/>
      <c r="C18" s="450"/>
      <c r="D18" s="2563"/>
      <c r="E18" s="449"/>
      <c r="F18" s="449"/>
      <c r="G18" s="449"/>
      <c r="H18" s="449"/>
      <c r="I18" s="449"/>
      <c r="J18" s="449"/>
      <c r="O18">
        <v>2</v>
      </c>
    </row>
    <row r="19" spans="1:20" x14ac:dyDescent="0.25">
      <c r="A19" s="455" t="s">
        <v>541</v>
      </c>
      <c r="B19" s="450">
        <v>-117</v>
      </c>
      <c r="C19" s="450">
        <v>-137</v>
      </c>
      <c r="D19" s="2563">
        <v>-148</v>
      </c>
      <c r="E19" s="449">
        <v>-117</v>
      </c>
      <c r="F19" s="449">
        <v>-191</v>
      </c>
      <c r="G19" s="449">
        <v>-212</v>
      </c>
      <c r="H19" s="449">
        <v>-176</v>
      </c>
      <c r="I19" s="449">
        <v>-152</v>
      </c>
      <c r="J19" s="449">
        <v>-279</v>
      </c>
    </row>
    <row r="20" spans="1:20" x14ac:dyDescent="0.25">
      <c r="A20" s="442" t="s">
        <v>540</v>
      </c>
      <c r="B20" s="450">
        <v>-405</v>
      </c>
      <c r="C20" s="450">
        <v>-328</v>
      </c>
      <c r="D20" s="2563">
        <v>-289</v>
      </c>
      <c r="E20" s="449">
        <v>-305</v>
      </c>
      <c r="F20" s="449">
        <v>-346</v>
      </c>
      <c r="G20" s="449">
        <v>-331</v>
      </c>
      <c r="H20" s="449">
        <v>-275</v>
      </c>
      <c r="I20" s="449">
        <v>-259</v>
      </c>
      <c r="J20" s="449">
        <v>-323</v>
      </c>
    </row>
    <row r="21" spans="1:20" x14ac:dyDescent="0.25">
      <c r="A21" s="439" t="s">
        <v>550</v>
      </c>
      <c r="B21" s="452">
        <v>-3888</v>
      </c>
      <c r="C21" s="452">
        <v>-4725</v>
      </c>
      <c r="D21" s="2564">
        <v>-4700</v>
      </c>
      <c r="E21" s="451">
        <v>-4383</v>
      </c>
      <c r="F21" s="451">
        <v>-4545</v>
      </c>
      <c r="G21" s="451">
        <v>-4521</v>
      </c>
      <c r="H21" s="451">
        <v>-4420</v>
      </c>
      <c r="I21" s="451">
        <v>-4537</v>
      </c>
      <c r="J21" s="451">
        <v>-4579</v>
      </c>
      <c r="T21" s="1510"/>
    </row>
    <row r="22" spans="1:20" x14ac:dyDescent="0.25">
      <c r="A22" s="957" t="s">
        <v>549</v>
      </c>
      <c r="B22" s="956">
        <v>24311</v>
      </c>
      <c r="C22" s="956">
        <v>23653</v>
      </c>
      <c r="D22" s="2565">
        <v>23771</v>
      </c>
      <c r="E22" s="955">
        <v>24134</v>
      </c>
      <c r="F22" s="955">
        <v>24482</v>
      </c>
      <c r="G22" s="955">
        <v>24414</v>
      </c>
      <c r="H22" s="955">
        <v>24345</v>
      </c>
      <c r="I22" s="955">
        <v>24515</v>
      </c>
      <c r="J22" s="955">
        <v>24679</v>
      </c>
    </row>
    <row r="23" spans="1:20" x14ac:dyDescent="0.25">
      <c r="A23" s="960" t="s">
        <v>548</v>
      </c>
      <c r="B23" s="959">
        <v>3182</v>
      </c>
      <c r="C23" s="959">
        <v>3957</v>
      </c>
      <c r="D23" s="2566">
        <v>4002</v>
      </c>
      <c r="E23" s="959">
        <v>2860</v>
      </c>
      <c r="F23" s="959">
        <v>2858</v>
      </c>
      <c r="G23" s="959">
        <v>2836</v>
      </c>
      <c r="H23" s="959">
        <v>2974</v>
      </c>
      <c r="I23" s="959">
        <v>3514</v>
      </c>
      <c r="J23" s="959">
        <v>2809</v>
      </c>
    </row>
    <row r="24" spans="1:20" x14ac:dyDescent="0.25">
      <c r="A24" s="454" t="s">
        <v>547</v>
      </c>
      <c r="B24" s="450">
        <v>-27</v>
      </c>
      <c r="C24" s="450">
        <v>-8</v>
      </c>
      <c r="D24" s="2563">
        <v>-11</v>
      </c>
      <c r="E24" s="449">
        <v>-10</v>
      </c>
      <c r="F24" s="449">
        <v>-22</v>
      </c>
      <c r="G24" s="449">
        <v>-17</v>
      </c>
      <c r="H24" s="449">
        <v>-21</v>
      </c>
      <c r="I24" s="449">
        <v>-21</v>
      </c>
      <c r="J24" s="449">
        <v>-19</v>
      </c>
    </row>
    <row r="25" spans="1:20" x14ac:dyDescent="0.25">
      <c r="A25" s="453" t="s">
        <v>546</v>
      </c>
      <c r="B25" s="452">
        <v>3155</v>
      </c>
      <c r="C25" s="452">
        <v>3949</v>
      </c>
      <c r="D25" s="2564">
        <v>3991</v>
      </c>
      <c r="E25" s="451">
        <v>2850</v>
      </c>
      <c r="F25" s="451">
        <v>2836</v>
      </c>
      <c r="G25" s="451">
        <v>2819</v>
      </c>
      <c r="H25" s="451">
        <v>2953</v>
      </c>
      <c r="I25" s="451">
        <v>3493</v>
      </c>
      <c r="J25" s="451">
        <v>2790</v>
      </c>
    </row>
    <row r="26" spans="1:20" x14ac:dyDescent="0.25">
      <c r="A26" s="957" t="s">
        <v>545</v>
      </c>
      <c r="B26" s="956">
        <v>27466</v>
      </c>
      <c r="C26" s="956">
        <v>27602</v>
      </c>
      <c r="D26" s="2565">
        <v>27762</v>
      </c>
      <c r="E26" s="955">
        <v>26984</v>
      </c>
      <c r="F26" s="955">
        <v>27318</v>
      </c>
      <c r="G26" s="955">
        <v>27233</v>
      </c>
      <c r="H26" s="955">
        <v>27298</v>
      </c>
      <c r="I26" s="955">
        <v>28008</v>
      </c>
      <c r="J26" s="955">
        <v>27470</v>
      </c>
    </row>
    <row r="27" spans="1:20" x14ac:dyDescent="0.25">
      <c r="A27" s="958" t="s">
        <v>544</v>
      </c>
      <c r="B27" s="956">
        <v>4789</v>
      </c>
      <c r="C27" s="956">
        <v>4906</v>
      </c>
      <c r="D27" s="2565">
        <v>4801</v>
      </c>
      <c r="E27" s="955">
        <v>4960</v>
      </c>
      <c r="F27" s="955">
        <v>5268</v>
      </c>
      <c r="G27" s="955">
        <v>4810</v>
      </c>
      <c r="H27" s="955">
        <v>4656</v>
      </c>
      <c r="I27" s="955">
        <v>4903</v>
      </c>
      <c r="J27" s="955">
        <v>5119</v>
      </c>
    </row>
    <row r="28" spans="1:20" x14ac:dyDescent="0.25">
      <c r="A28" s="442" t="s">
        <v>543</v>
      </c>
      <c r="B28" s="450">
        <v>216</v>
      </c>
      <c r="C28" s="450">
        <v>180</v>
      </c>
      <c r="D28" s="2563">
        <v>185</v>
      </c>
      <c r="E28" s="449">
        <v>135</v>
      </c>
      <c r="F28" s="449">
        <v>193</v>
      </c>
      <c r="G28" s="449">
        <v>150</v>
      </c>
      <c r="H28" s="449">
        <v>211</v>
      </c>
      <c r="I28" s="449">
        <v>95</v>
      </c>
      <c r="J28" s="449">
        <v>90</v>
      </c>
    </row>
    <row r="29" spans="1:20" x14ac:dyDescent="0.25">
      <c r="A29" s="442" t="s">
        <v>542</v>
      </c>
      <c r="B29" s="450"/>
      <c r="C29" s="450"/>
      <c r="D29" s="2563"/>
      <c r="E29" s="449"/>
      <c r="F29" s="449"/>
      <c r="G29" s="449"/>
      <c r="H29" s="449"/>
      <c r="I29" s="449"/>
      <c r="J29" s="449"/>
    </row>
    <row r="30" spans="1:20" x14ac:dyDescent="0.25">
      <c r="A30" s="442" t="s">
        <v>469</v>
      </c>
      <c r="B30" s="450">
        <v>-1000</v>
      </c>
      <c r="C30" s="450">
        <v>-1000</v>
      </c>
      <c r="D30" s="2563">
        <v>-1000</v>
      </c>
      <c r="E30" s="449">
        <v>-1000</v>
      </c>
      <c r="F30" s="449">
        <v>-1000</v>
      </c>
      <c r="G30" s="449">
        <v>-1000</v>
      </c>
      <c r="H30" s="449">
        <v>-1205</v>
      </c>
      <c r="I30" s="449">
        <v>-1205</v>
      </c>
      <c r="J30" s="449">
        <v>-1205</v>
      </c>
    </row>
    <row r="31" spans="1:20" x14ac:dyDescent="0.25">
      <c r="A31" s="442" t="s">
        <v>541</v>
      </c>
      <c r="B31" s="450"/>
      <c r="C31" s="450"/>
      <c r="D31" s="2563"/>
      <c r="E31" s="449"/>
      <c r="F31" s="449"/>
      <c r="G31" s="449"/>
      <c r="H31" s="449"/>
      <c r="I31" s="449"/>
      <c r="J31" s="449"/>
    </row>
    <row r="32" spans="1:20" x14ac:dyDescent="0.25">
      <c r="A32" s="442" t="s">
        <v>540</v>
      </c>
      <c r="B32" s="450">
        <v>-62</v>
      </c>
      <c r="C32" s="450">
        <v>-63</v>
      </c>
      <c r="D32" s="2563">
        <v>-50</v>
      </c>
      <c r="E32" s="449">
        <v>-51</v>
      </c>
      <c r="F32" s="449">
        <v>-48</v>
      </c>
      <c r="G32" s="449">
        <v>-60</v>
      </c>
      <c r="H32" s="449">
        <v>-54</v>
      </c>
      <c r="I32" s="449">
        <v>-54</v>
      </c>
      <c r="J32" s="449">
        <v>-51</v>
      </c>
    </row>
    <row r="33" spans="1:10" x14ac:dyDescent="0.25">
      <c r="A33" s="957" t="s">
        <v>539</v>
      </c>
      <c r="B33" s="956">
        <v>-846</v>
      </c>
      <c r="C33" s="956">
        <v>-883</v>
      </c>
      <c r="D33" s="2565">
        <v>-865</v>
      </c>
      <c r="E33" s="955">
        <v>-916</v>
      </c>
      <c r="F33" s="955">
        <v>-855</v>
      </c>
      <c r="G33" s="955">
        <v>-910</v>
      </c>
      <c r="H33" s="955">
        <v>-1049</v>
      </c>
      <c r="I33" s="955">
        <v>-1164</v>
      </c>
      <c r="J33" s="955">
        <v>-1166</v>
      </c>
    </row>
    <row r="34" spans="1:10" x14ac:dyDescent="0.25">
      <c r="A34" s="957" t="s">
        <v>470</v>
      </c>
      <c r="B34" s="956">
        <v>3943</v>
      </c>
      <c r="C34" s="956">
        <v>4023</v>
      </c>
      <c r="D34" s="2565">
        <v>3936</v>
      </c>
      <c r="E34" s="955">
        <v>4044</v>
      </c>
      <c r="F34" s="955">
        <v>4413</v>
      </c>
      <c r="G34" s="955">
        <v>3900</v>
      </c>
      <c r="H34" s="955">
        <v>3608</v>
      </c>
      <c r="I34" s="955">
        <v>3739</v>
      </c>
      <c r="J34" s="955">
        <v>3953</v>
      </c>
    </row>
    <row r="35" spans="1:10" x14ac:dyDescent="0.25">
      <c r="A35" s="957" t="s">
        <v>981</v>
      </c>
      <c r="B35" s="956">
        <v>31409</v>
      </c>
      <c r="C35" s="956">
        <v>31625</v>
      </c>
      <c r="D35" s="2565">
        <v>31698</v>
      </c>
      <c r="E35" s="955">
        <v>31028</v>
      </c>
      <c r="F35" s="955">
        <v>31731</v>
      </c>
      <c r="G35" s="955">
        <v>31133</v>
      </c>
      <c r="H35" s="955">
        <v>30906</v>
      </c>
      <c r="I35" s="955">
        <v>31747</v>
      </c>
      <c r="J35" s="955">
        <v>31423</v>
      </c>
    </row>
    <row r="36" spans="1:10" x14ac:dyDescent="0.25">
      <c r="A36" s="448" t="s">
        <v>1632</v>
      </c>
      <c r="B36" s="1150"/>
      <c r="C36" s="1149"/>
      <c r="D36" s="1149"/>
      <c r="E36" s="1149"/>
      <c r="F36" s="1149"/>
      <c r="G36" s="1149"/>
      <c r="H36" s="1149"/>
      <c r="I36" s="1149"/>
      <c r="J36" s="1149"/>
    </row>
    <row r="37" spans="1:10" x14ac:dyDescent="0.25">
      <c r="A37" s="448"/>
      <c r="B37" s="1150"/>
      <c r="C37" s="1149"/>
      <c r="D37" s="1149"/>
      <c r="E37" s="1149"/>
      <c r="F37" s="1149"/>
      <c r="G37" s="1149"/>
      <c r="H37" s="1149"/>
      <c r="I37" s="1283"/>
      <c r="J37" s="1149"/>
    </row>
    <row r="38" spans="1:10" x14ac:dyDescent="0.25">
      <c r="A38" s="1688"/>
      <c r="B38" s="447"/>
      <c r="C38" s="412"/>
      <c r="D38" s="412"/>
      <c r="E38" s="412"/>
      <c r="F38" s="412"/>
      <c r="G38" s="412"/>
      <c r="H38" s="412"/>
      <c r="I38" s="412"/>
      <c r="J38" s="412"/>
    </row>
    <row r="39" spans="1:10" x14ac:dyDescent="0.25">
      <c r="A39" s="1688"/>
      <c r="B39" s="447"/>
      <c r="C39" s="412"/>
      <c r="D39" s="412"/>
      <c r="E39" s="412"/>
      <c r="F39" s="412"/>
      <c r="G39" s="412"/>
      <c r="H39" s="412"/>
      <c r="I39" s="412"/>
      <c r="J39" s="412"/>
    </row>
    <row r="40" spans="1:10" x14ac:dyDescent="0.25">
      <c r="A40" s="252" t="s">
        <v>538</v>
      </c>
      <c r="B40" s="217"/>
      <c r="C40" s="215"/>
      <c r="D40" s="215"/>
      <c r="E40" s="244"/>
      <c r="F40" s="244"/>
      <c r="G40" s="215"/>
      <c r="H40" s="215"/>
      <c r="I40" s="230"/>
      <c r="J40" s="1280"/>
    </row>
    <row r="41" spans="1:10" ht="12" customHeight="1" x14ac:dyDescent="0.25">
      <c r="A41" s="252"/>
      <c r="B41" s="217"/>
      <c r="C41" s="215"/>
      <c r="D41" s="215"/>
      <c r="E41" s="244"/>
      <c r="F41" s="244"/>
      <c r="G41" s="215"/>
      <c r="H41" s="215"/>
      <c r="I41" s="230"/>
      <c r="J41" s="1280"/>
    </row>
    <row r="42" spans="1:10" ht="20.25" customHeight="1" x14ac:dyDescent="0.25">
      <c r="A42" s="215"/>
      <c r="B42" s="2719" t="s">
        <v>524</v>
      </c>
      <c r="C42" s="2721" t="s">
        <v>537</v>
      </c>
      <c r="D42" s="2721"/>
      <c r="E42" s="2721"/>
      <c r="F42" s="2721"/>
      <c r="G42" s="2722" t="s">
        <v>1400</v>
      </c>
      <c r="H42" s="251"/>
      <c r="I42" s="230"/>
      <c r="J42" s="1280"/>
    </row>
    <row r="43" spans="1:10" ht="18.75" customHeight="1" thickBot="1" x14ac:dyDescent="0.3">
      <c r="A43" s="465" t="s">
        <v>349</v>
      </c>
      <c r="B43" s="2720"/>
      <c r="C43" s="249" t="s">
        <v>536</v>
      </c>
      <c r="D43" s="250" t="s">
        <v>535</v>
      </c>
      <c r="E43" s="250" t="s">
        <v>978</v>
      </c>
      <c r="F43" s="249" t="s">
        <v>533</v>
      </c>
      <c r="G43" s="2723"/>
      <c r="H43" s="249" t="s">
        <v>341</v>
      </c>
      <c r="I43" s="230"/>
      <c r="J43" s="1280"/>
    </row>
    <row r="44" spans="1:10" x14ac:dyDescent="0.25">
      <c r="A44" s="692" t="s">
        <v>529</v>
      </c>
      <c r="B44" s="435">
        <v>4.5</v>
      </c>
      <c r="C44" s="435">
        <v>2.5</v>
      </c>
      <c r="D44" s="435">
        <v>1.3</v>
      </c>
      <c r="E44" s="435">
        <v>2</v>
      </c>
      <c r="F44" s="435">
        <v>3</v>
      </c>
      <c r="G44" s="435">
        <v>6.8</v>
      </c>
      <c r="H44" s="435">
        <v>11.3</v>
      </c>
      <c r="I44" s="230"/>
      <c r="J44" s="1280"/>
    </row>
    <row r="45" spans="1:10" x14ac:dyDescent="0.25">
      <c r="A45" s="692" t="s">
        <v>471</v>
      </c>
      <c r="B45" s="435">
        <v>6</v>
      </c>
      <c r="C45" s="435">
        <v>2.5</v>
      </c>
      <c r="D45" s="435">
        <v>1.3</v>
      </c>
      <c r="E45" s="435">
        <v>2</v>
      </c>
      <c r="F45" s="435">
        <v>3</v>
      </c>
      <c r="G45" s="435">
        <v>6.8</v>
      </c>
      <c r="H45" s="435">
        <v>12.8</v>
      </c>
      <c r="I45" s="230"/>
      <c r="J45" s="1280"/>
    </row>
    <row r="46" spans="1:10" x14ac:dyDescent="0.25">
      <c r="A46" s="692" t="s">
        <v>532</v>
      </c>
      <c r="B46" s="435">
        <v>8</v>
      </c>
      <c r="C46" s="435">
        <v>2.5</v>
      </c>
      <c r="D46" s="435">
        <v>1.3</v>
      </c>
      <c r="E46" s="435">
        <v>2</v>
      </c>
      <c r="F46" s="435">
        <v>3</v>
      </c>
      <c r="G46" s="435">
        <v>6.8</v>
      </c>
      <c r="H46" s="435">
        <v>14.8</v>
      </c>
      <c r="I46" s="230"/>
      <c r="J46" s="1280"/>
    </row>
    <row r="47" spans="1:10" x14ac:dyDescent="0.25">
      <c r="A47" s="953" t="s">
        <v>173</v>
      </c>
      <c r="B47" s="954"/>
      <c r="C47" s="953"/>
      <c r="D47" s="953"/>
      <c r="E47" s="953"/>
      <c r="F47" s="953"/>
      <c r="G47" s="953"/>
      <c r="H47" s="953"/>
      <c r="I47" s="230"/>
      <c r="J47" s="1280"/>
    </row>
    <row r="48" spans="1:10" x14ac:dyDescent="0.25">
      <c r="A48" s="692" t="s">
        <v>529</v>
      </c>
      <c r="B48" s="434">
        <v>7036</v>
      </c>
      <c r="C48" s="434">
        <v>3909</v>
      </c>
      <c r="D48" s="434">
        <v>1998</v>
      </c>
      <c r="E48" s="434">
        <v>3127</v>
      </c>
      <c r="F48" s="434">
        <v>4690</v>
      </c>
      <c r="G48" s="434">
        <v>10597</v>
      </c>
      <c r="H48" s="434">
        <v>17633</v>
      </c>
      <c r="I48" s="230"/>
      <c r="J48" s="1280"/>
    </row>
    <row r="49" spans="1:10" x14ac:dyDescent="0.25">
      <c r="A49" s="692" t="s">
        <v>471</v>
      </c>
      <c r="B49" s="434">
        <v>9381</v>
      </c>
      <c r="C49" s="434">
        <v>3909</v>
      </c>
      <c r="D49" s="434">
        <v>1998</v>
      </c>
      <c r="E49" s="434">
        <v>3127</v>
      </c>
      <c r="F49" s="434">
        <v>4690</v>
      </c>
      <c r="G49" s="434">
        <v>10597</v>
      </c>
      <c r="H49" s="434">
        <v>19978</v>
      </c>
      <c r="I49" s="230"/>
      <c r="J49" s="1280"/>
    </row>
    <row r="50" spans="1:10" x14ac:dyDescent="0.25">
      <c r="A50" s="690" t="s">
        <v>532</v>
      </c>
      <c r="B50" s="433">
        <v>12508</v>
      </c>
      <c r="C50" s="433">
        <v>3909</v>
      </c>
      <c r="D50" s="433">
        <v>1998</v>
      </c>
      <c r="E50" s="433">
        <v>3127</v>
      </c>
      <c r="F50" s="433">
        <v>4690</v>
      </c>
      <c r="G50" s="433">
        <v>10597</v>
      </c>
      <c r="H50" s="433">
        <v>23105</v>
      </c>
      <c r="I50" s="230"/>
      <c r="J50" s="1280"/>
    </row>
    <row r="51" spans="1:10" x14ac:dyDescent="0.25">
      <c r="A51" s="242" t="s">
        <v>1101</v>
      </c>
      <c r="B51" s="237"/>
      <c r="C51" s="231"/>
      <c r="D51" s="231"/>
      <c r="E51" s="231"/>
      <c r="F51" s="231"/>
      <c r="G51" s="231"/>
      <c r="H51" s="231"/>
      <c r="I51" s="230"/>
      <c r="J51" s="1280"/>
    </row>
    <row r="52" spans="1:10" x14ac:dyDescent="0.25">
      <c r="A52" s="242"/>
      <c r="B52" s="237"/>
      <c r="C52" s="231"/>
      <c r="D52" s="231"/>
      <c r="E52" s="231"/>
      <c r="F52" s="231"/>
      <c r="G52" s="231"/>
      <c r="H52" s="231"/>
      <c r="I52" s="230"/>
      <c r="J52" s="1280"/>
    </row>
    <row r="53" spans="1:10" x14ac:dyDescent="0.25">
      <c r="A53" s="1281" t="s">
        <v>531</v>
      </c>
      <c r="B53" s="248"/>
      <c r="C53" s="247"/>
      <c r="D53" s="247"/>
      <c r="E53" s="246"/>
      <c r="F53" s="246"/>
      <c r="G53" s="432"/>
      <c r="H53" s="432"/>
      <c r="I53" s="432"/>
      <c r="J53" s="425"/>
    </row>
    <row r="54" spans="1:10" ht="15.75" thickBot="1" x14ac:dyDescent="0.3">
      <c r="A54" s="245"/>
      <c r="B54" s="216"/>
      <c r="C54" s="215"/>
      <c r="D54" s="215"/>
      <c r="E54" s="244"/>
      <c r="F54" s="244"/>
      <c r="G54" s="425"/>
      <c r="H54" s="425"/>
      <c r="I54" s="243"/>
      <c r="J54" s="425"/>
    </row>
    <row r="55" spans="1:10" ht="15.75" thickBot="1" x14ac:dyDescent="0.3">
      <c r="A55" s="691" t="s">
        <v>530</v>
      </c>
      <c r="B55" s="376" t="s">
        <v>1399</v>
      </c>
      <c r="C55" s="376" t="s">
        <v>1398</v>
      </c>
      <c r="D55" s="2557" t="s">
        <v>1401</v>
      </c>
      <c r="E55" s="376" t="s">
        <v>1397</v>
      </c>
      <c r="F55" s="375" t="s">
        <v>1396</v>
      </c>
      <c r="G55" s="375" t="s">
        <v>1395</v>
      </c>
      <c r="H55" s="375" t="s">
        <v>1394</v>
      </c>
      <c r="I55" s="375" t="s">
        <v>1393</v>
      </c>
      <c r="J55" s="375" t="s">
        <v>1392</v>
      </c>
    </row>
    <row r="56" spans="1:10" x14ac:dyDescent="0.25">
      <c r="A56" s="690" t="s">
        <v>529</v>
      </c>
      <c r="B56" s="431">
        <v>11</v>
      </c>
      <c r="C56" s="431">
        <v>10.3</v>
      </c>
      <c r="D56" s="431">
        <v>10.1</v>
      </c>
      <c r="E56" s="431">
        <v>11</v>
      </c>
      <c r="F56" s="431">
        <v>15.8</v>
      </c>
      <c r="G56" s="431">
        <v>15.4</v>
      </c>
      <c r="H56" s="431">
        <v>15.3</v>
      </c>
      <c r="I56" s="431">
        <v>15</v>
      </c>
      <c r="J56" s="431">
        <v>14.7</v>
      </c>
    </row>
    <row r="57" spans="1:10" x14ac:dyDescent="0.25">
      <c r="A57" s="242" t="s">
        <v>1100</v>
      </c>
      <c r="B57" s="241"/>
      <c r="C57" s="240"/>
      <c r="D57" s="239"/>
      <c r="E57" s="238"/>
      <c r="F57" s="430"/>
      <c r="G57" s="430"/>
      <c r="H57" s="430"/>
      <c r="I57" s="429"/>
      <c r="J57" s="428"/>
    </row>
    <row r="58" spans="1:10" x14ac:dyDescent="0.25">
      <c r="A58" s="242" t="s">
        <v>1099</v>
      </c>
      <c r="B58" s="237"/>
      <c r="C58" s="231"/>
      <c r="D58" s="231"/>
      <c r="E58" s="231"/>
      <c r="F58" s="231"/>
      <c r="G58" s="231"/>
      <c r="H58" s="231"/>
      <c r="I58" s="230"/>
      <c r="J58" s="1280"/>
    </row>
    <row r="59" spans="1:10" x14ac:dyDescent="0.25">
      <c r="A59" s="236"/>
      <c r="B59" s="231"/>
      <c r="C59" s="231"/>
      <c r="D59" s="231"/>
      <c r="E59" s="231"/>
      <c r="F59" s="231"/>
      <c r="G59" s="231"/>
      <c r="H59" s="231"/>
      <c r="I59" s="230"/>
      <c r="J59" s="1280"/>
    </row>
    <row r="60" spans="1:10" x14ac:dyDescent="0.25">
      <c r="A60" s="235"/>
      <c r="B60" s="233"/>
      <c r="C60" s="233"/>
      <c r="D60" s="233"/>
      <c r="E60" s="233"/>
      <c r="F60" s="233"/>
      <c r="G60" s="233"/>
      <c r="H60" s="233"/>
      <c r="I60" s="230"/>
      <c r="J60" s="1280"/>
    </row>
    <row r="61" spans="1:10" x14ac:dyDescent="0.25">
      <c r="A61" s="234"/>
      <c r="B61" s="233"/>
      <c r="C61" s="233"/>
      <c r="D61" s="233"/>
      <c r="E61" s="233"/>
      <c r="F61" s="233"/>
      <c r="G61" s="233"/>
      <c r="H61" s="233"/>
      <c r="I61" s="230"/>
      <c r="J61" s="1280"/>
    </row>
    <row r="62" spans="1:10" x14ac:dyDescent="0.25">
      <c r="A62" s="232"/>
      <c r="B62" s="231"/>
      <c r="C62" s="231"/>
      <c r="D62" s="231"/>
      <c r="E62" s="231"/>
      <c r="F62" s="231"/>
      <c r="G62" s="231"/>
      <c r="H62" s="231"/>
      <c r="I62" s="230"/>
      <c r="J62" s="1280"/>
    </row>
    <row r="63" spans="1:10" x14ac:dyDescent="0.25">
      <c r="A63" s="232"/>
      <c r="B63" s="231"/>
      <c r="C63" s="231"/>
      <c r="D63" s="231"/>
      <c r="E63" s="231"/>
      <c r="F63" s="231"/>
      <c r="G63" s="231"/>
      <c r="H63" s="231"/>
      <c r="I63" s="230"/>
      <c r="J63" s="1280"/>
    </row>
    <row r="64" spans="1:10" x14ac:dyDescent="0.25">
      <c r="A64" s="232"/>
      <c r="B64" s="231"/>
      <c r="C64" s="231"/>
      <c r="D64" s="231"/>
      <c r="E64" s="231"/>
      <c r="F64" s="231"/>
      <c r="G64" s="231"/>
      <c r="H64" s="231"/>
      <c r="I64" s="230"/>
      <c r="J64" s="1280"/>
    </row>
    <row r="65" spans="1:10" x14ac:dyDescent="0.25">
      <c r="A65" s="232"/>
      <c r="B65" s="231"/>
      <c r="C65" s="231"/>
      <c r="D65" s="231"/>
      <c r="E65" s="231"/>
      <c r="F65" s="231"/>
      <c r="G65" s="231"/>
      <c r="H65" s="231"/>
      <c r="I65" s="230"/>
      <c r="J65" s="1280"/>
    </row>
    <row r="66" spans="1:10" x14ac:dyDescent="0.25">
      <c r="A66" s="229"/>
      <c r="B66" s="228"/>
      <c r="C66" s="228"/>
      <c r="D66" s="228"/>
      <c r="E66" s="228"/>
      <c r="F66" s="228"/>
      <c r="G66" s="228"/>
      <c r="H66" s="228"/>
      <c r="I66" s="225"/>
      <c r="J66" s="1279"/>
    </row>
    <row r="67" spans="1:10" x14ac:dyDescent="0.25">
      <c r="A67" s="227"/>
      <c r="B67" s="226"/>
      <c r="C67" s="226"/>
      <c r="D67" s="226"/>
      <c r="E67" s="226"/>
      <c r="F67" s="226"/>
      <c r="G67" s="226"/>
      <c r="H67" s="226"/>
      <c r="I67" s="225"/>
      <c r="J67" s="1279"/>
    </row>
    <row r="68" spans="1:10" x14ac:dyDescent="0.25">
      <c r="A68" s="227"/>
      <c r="B68" s="226"/>
      <c r="C68" s="226"/>
      <c r="D68" s="226"/>
      <c r="E68" s="226"/>
      <c r="F68" s="226"/>
      <c r="G68" s="226"/>
      <c r="H68" s="226"/>
      <c r="I68" s="225"/>
      <c r="J68" s="1279"/>
    </row>
    <row r="69" spans="1:10" x14ac:dyDescent="0.25">
      <c r="A69" s="227"/>
      <c r="B69" s="226"/>
      <c r="C69" s="226"/>
      <c r="D69" s="226"/>
      <c r="E69" s="226"/>
      <c r="F69" s="226"/>
      <c r="G69" s="226"/>
      <c r="H69" s="226"/>
      <c r="I69" s="225"/>
      <c r="J69" s="1279"/>
    </row>
    <row r="70" spans="1:10" x14ac:dyDescent="0.25">
      <c r="A70" s="1278"/>
      <c r="B70" s="1277"/>
      <c r="C70" s="1277"/>
      <c r="D70" s="1277"/>
      <c r="E70" s="1277"/>
      <c r="F70" s="1277"/>
      <c r="G70" s="1277"/>
      <c r="H70" s="1277"/>
      <c r="I70" s="1277"/>
      <c r="J70" s="1277"/>
    </row>
    <row r="71" spans="1:10" x14ac:dyDescent="0.25">
      <c r="A71" s="1278"/>
      <c r="B71" s="1278"/>
      <c r="C71" s="1278"/>
      <c r="D71" s="1278"/>
      <c r="E71" s="1278"/>
      <c r="F71" s="1278"/>
      <c r="G71" s="1277"/>
      <c r="H71" s="1277"/>
      <c r="I71" s="1277"/>
      <c r="J71" s="1277"/>
    </row>
    <row r="72" spans="1:10" x14ac:dyDescent="0.25">
      <c r="A72" s="1278"/>
      <c r="B72" s="1277"/>
      <c r="C72" s="1277"/>
      <c r="D72" s="1277"/>
      <c r="E72" s="1277"/>
      <c r="F72" s="1277"/>
      <c r="G72" s="1277"/>
      <c r="H72" s="1277"/>
      <c r="I72" s="1277"/>
      <c r="J72" s="1277"/>
    </row>
    <row r="73" spans="1:10" x14ac:dyDescent="0.25">
      <c r="A73" s="371"/>
      <c r="B73" s="371"/>
      <c r="C73" s="371"/>
      <c r="D73" s="371"/>
      <c r="E73" s="371"/>
      <c r="F73" s="371"/>
      <c r="G73" s="371"/>
      <c r="H73" s="371"/>
      <c r="I73" s="371"/>
      <c r="J73" s="371"/>
    </row>
  </sheetData>
  <mergeCells count="3">
    <mergeCell ref="B42:B43"/>
    <mergeCell ref="C42:F42"/>
    <mergeCell ref="G42:G43"/>
  </mergeCells>
  <pageMargins left="0.7" right="0.7" top="0.75" bottom="0.75" header="0.3" footer="0.3"/>
  <pageSetup paperSize="9"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64FF0-C7A8-4E21-9659-F30AB18CD039}">
  <sheetPr codeName="Sheet47"/>
  <dimension ref="A1:F53"/>
  <sheetViews>
    <sheetView showGridLines="0" showZeros="0" tabSelected="1" view="pageBreakPreview" topLeftCell="A23" zoomScaleNormal="100" zoomScaleSheetLayoutView="100" workbookViewId="0">
      <selection activeCell="F41" sqref="F41"/>
    </sheetView>
  </sheetViews>
  <sheetFormatPr defaultRowHeight="15" x14ac:dyDescent="0.25"/>
  <cols>
    <col min="1" max="1" width="36.140625" customWidth="1"/>
    <col min="2" max="6" width="15.28515625" customWidth="1"/>
    <col min="7" max="9" width="11.7109375" customWidth="1"/>
  </cols>
  <sheetData>
    <row r="1" spans="1:6" ht="14.25" customHeight="1" x14ac:dyDescent="0.25">
      <c r="A1" s="2724" t="s">
        <v>585</v>
      </c>
      <c r="B1" s="2724"/>
      <c r="C1" s="2724"/>
      <c r="D1" s="2724"/>
      <c r="E1" s="2724"/>
      <c r="F1" s="467"/>
    </row>
    <row r="2" spans="1:6" ht="35.25" thickBot="1" x14ac:dyDescent="0.3">
      <c r="A2" s="1682"/>
      <c r="B2" s="1682" t="s">
        <v>584</v>
      </c>
      <c r="C2" s="1682" t="s">
        <v>583</v>
      </c>
      <c r="D2" s="1682" t="s">
        <v>1405</v>
      </c>
      <c r="E2" s="1684" t="s">
        <v>582</v>
      </c>
      <c r="F2" s="470" t="s">
        <v>581</v>
      </c>
    </row>
    <row r="3" spans="1:6" x14ac:dyDescent="0.25">
      <c r="A3" s="261" t="s">
        <v>580</v>
      </c>
      <c r="B3" s="257">
        <v>10079</v>
      </c>
      <c r="C3" s="257">
        <v>3974</v>
      </c>
      <c r="D3" s="257">
        <v>21713</v>
      </c>
      <c r="E3" s="257">
        <v>299</v>
      </c>
      <c r="F3" s="256">
        <v>58.2</v>
      </c>
    </row>
    <row r="4" spans="1:6" x14ac:dyDescent="0.25">
      <c r="A4" s="260" t="s">
        <v>568</v>
      </c>
      <c r="B4" s="257"/>
      <c r="C4" s="257"/>
      <c r="D4" s="257"/>
      <c r="E4" s="257"/>
      <c r="F4" s="256"/>
    </row>
    <row r="5" spans="1:6" x14ac:dyDescent="0.25">
      <c r="A5" s="259" t="s">
        <v>577</v>
      </c>
      <c r="B5" s="257">
        <v>1017</v>
      </c>
      <c r="C5" s="257">
        <v>285</v>
      </c>
      <c r="D5" s="257">
        <v>4694</v>
      </c>
      <c r="E5" s="257">
        <v>8</v>
      </c>
      <c r="F5" s="256">
        <v>24.7</v>
      </c>
    </row>
    <row r="6" spans="1:6" x14ac:dyDescent="0.25">
      <c r="A6" s="259" t="s">
        <v>576</v>
      </c>
      <c r="B6" s="257">
        <v>3544</v>
      </c>
      <c r="C6" s="257">
        <v>1000</v>
      </c>
      <c r="D6" s="257">
        <v>7435</v>
      </c>
      <c r="E6" s="257">
        <v>67</v>
      </c>
      <c r="F6" s="256">
        <v>45.6</v>
      </c>
    </row>
    <row r="7" spans="1:6" x14ac:dyDescent="0.25">
      <c r="A7" s="259" t="s">
        <v>575</v>
      </c>
      <c r="B7" s="257">
        <v>3223</v>
      </c>
      <c r="C7" s="257">
        <v>1425</v>
      </c>
      <c r="D7" s="257">
        <v>6736</v>
      </c>
      <c r="E7" s="257">
        <v>174</v>
      </c>
      <c r="F7" s="256">
        <v>76.2</v>
      </c>
    </row>
    <row r="8" spans="1:6" x14ac:dyDescent="0.25">
      <c r="A8" s="259" t="s">
        <v>574</v>
      </c>
      <c r="B8" s="257">
        <v>1559</v>
      </c>
      <c r="C8" s="257">
        <v>910</v>
      </c>
      <c r="D8" s="257">
        <v>2108</v>
      </c>
      <c r="E8" s="257">
        <v>44</v>
      </c>
      <c r="F8" s="256">
        <v>98.1</v>
      </c>
    </row>
    <row r="9" spans="1:6" x14ac:dyDescent="0.25">
      <c r="A9" s="259" t="s">
        <v>573</v>
      </c>
      <c r="B9" s="257">
        <v>238</v>
      </c>
      <c r="C9" s="257">
        <v>126</v>
      </c>
      <c r="D9" s="257">
        <v>305</v>
      </c>
      <c r="E9" s="257">
        <v>4</v>
      </c>
      <c r="F9" s="256">
        <v>162.5</v>
      </c>
    </row>
    <row r="10" spans="1:6" x14ac:dyDescent="0.25">
      <c r="A10" s="259" t="s">
        <v>572</v>
      </c>
      <c r="B10" s="257">
        <v>72</v>
      </c>
      <c r="C10" s="257">
        <v>39</v>
      </c>
      <c r="D10" s="257">
        <v>72</v>
      </c>
      <c r="E10" s="257">
        <v>1</v>
      </c>
      <c r="F10" s="256">
        <v>185.3</v>
      </c>
    </row>
    <row r="11" spans="1:6" x14ac:dyDescent="0.25">
      <c r="A11" s="259" t="s">
        <v>571</v>
      </c>
      <c r="B11" s="257">
        <v>314</v>
      </c>
      <c r="C11" s="257">
        <v>132</v>
      </c>
      <c r="D11" s="257">
        <v>195</v>
      </c>
      <c r="E11" s="257">
        <v>2</v>
      </c>
      <c r="F11" s="256">
        <v>108.4</v>
      </c>
    </row>
    <row r="12" spans="1:6" x14ac:dyDescent="0.25">
      <c r="A12" s="259" t="s">
        <v>560</v>
      </c>
      <c r="B12" s="257">
        <v>112</v>
      </c>
      <c r="C12" s="257">
        <v>58</v>
      </c>
      <c r="D12" s="257">
        <v>168</v>
      </c>
      <c r="E12" s="257">
        <v>0</v>
      </c>
      <c r="F12" s="256">
        <v>35.700000000000003</v>
      </c>
    </row>
    <row r="13" spans="1:6" x14ac:dyDescent="0.25">
      <c r="A13" s="261"/>
      <c r="B13" s="257"/>
      <c r="C13" s="257"/>
      <c r="D13" s="257"/>
      <c r="E13" s="257"/>
      <c r="F13" s="256"/>
    </row>
    <row r="14" spans="1:6" x14ac:dyDescent="0.25">
      <c r="A14" s="261" t="s">
        <v>579</v>
      </c>
      <c r="B14" s="257">
        <v>102198</v>
      </c>
      <c r="C14" s="257">
        <v>54106</v>
      </c>
      <c r="D14" s="257">
        <v>126200</v>
      </c>
      <c r="E14" s="257">
        <v>26223</v>
      </c>
      <c r="F14" s="256">
        <v>49.4</v>
      </c>
    </row>
    <row r="15" spans="1:6" x14ac:dyDescent="0.25">
      <c r="A15" s="260" t="s">
        <v>568</v>
      </c>
      <c r="F15" s="469"/>
    </row>
    <row r="16" spans="1:6" x14ac:dyDescent="0.25">
      <c r="A16" s="259" t="s">
        <v>577</v>
      </c>
      <c r="B16" s="257">
        <v>15144</v>
      </c>
      <c r="C16" s="257">
        <v>6176</v>
      </c>
      <c r="D16" s="257">
        <v>17884</v>
      </c>
      <c r="E16" s="257">
        <v>3114</v>
      </c>
      <c r="F16" s="256">
        <v>14.7</v>
      </c>
    </row>
    <row r="17" spans="1:6" x14ac:dyDescent="0.25">
      <c r="A17" s="259" t="s">
        <v>576</v>
      </c>
      <c r="B17" s="257">
        <v>27967</v>
      </c>
      <c r="C17" s="257">
        <v>22001</v>
      </c>
      <c r="D17" s="257">
        <v>39172</v>
      </c>
      <c r="E17" s="257">
        <v>11102</v>
      </c>
      <c r="F17" s="256">
        <v>36.799999999999997</v>
      </c>
    </row>
    <row r="18" spans="1:6" x14ac:dyDescent="0.25">
      <c r="A18" s="259" t="s">
        <v>575</v>
      </c>
      <c r="B18" s="257">
        <v>42321</v>
      </c>
      <c r="C18" s="257">
        <v>20857</v>
      </c>
      <c r="D18" s="257">
        <v>51245</v>
      </c>
      <c r="E18" s="257">
        <v>9846</v>
      </c>
      <c r="F18" s="256">
        <v>60.7</v>
      </c>
    </row>
    <row r="19" spans="1:6" x14ac:dyDescent="0.25">
      <c r="A19" s="259" t="s">
        <v>574</v>
      </c>
      <c r="B19" s="257">
        <v>10432</v>
      </c>
      <c r="C19" s="257">
        <v>3858</v>
      </c>
      <c r="D19" s="257">
        <v>11845</v>
      </c>
      <c r="E19" s="257">
        <v>1851</v>
      </c>
      <c r="F19" s="256">
        <v>70.3</v>
      </c>
    </row>
    <row r="20" spans="1:6" x14ac:dyDescent="0.25">
      <c r="A20" s="259" t="s">
        <v>573</v>
      </c>
      <c r="B20" s="257">
        <v>1731</v>
      </c>
      <c r="C20" s="257">
        <v>348</v>
      </c>
      <c r="D20" s="257">
        <v>1709</v>
      </c>
      <c r="E20" s="257">
        <v>155</v>
      </c>
      <c r="F20" s="256">
        <v>96.3</v>
      </c>
    </row>
    <row r="21" spans="1:6" x14ac:dyDescent="0.25">
      <c r="A21" s="259" t="s">
        <v>572</v>
      </c>
      <c r="B21" s="257">
        <v>672</v>
      </c>
      <c r="C21" s="257">
        <v>130</v>
      </c>
      <c r="D21" s="257">
        <v>609</v>
      </c>
      <c r="E21" s="257">
        <v>50</v>
      </c>
      <c r="F21" s="256">
        <v>122.7</v>
      </c>
    </row>
    <row r="22" spans="1:6" x14ac:dyDescent="0.25">
      <c r="A22" s="259" t="s">
        <v>571</v>
      </c>
      <c r="B22" s="257">
        <v>356</v>
      </c>
      <c r="C22" s="257">
        <v>291</v>
      </c>
      <c r="D22" s="257">
        <v>421</v>
      </c>
      <c r="E22" s="257">
        <v>106</v>
      </c>
      <c r="F22" s="256">
        <v>67.7</v>
      </c>
    </row>
    <row r="23" spans="1:6" x14ac:dyDescent="0.25">
      <c r="A23" s="259" t="s">
        <v>560</v>
      </c>
      <c r="B23" s="257">
        <v>3575</v>
      </c>
      <c r="C23" s="257">
        <v>445</v>
      </c>
      <c r="D23" s="257">
        <v>3315</v>
      </c>
      <c r="E23" s="257">
        <v>0</v>
      </c>
      <c r="F23" s="256">
        <v>94.8</v>
      </c>
    </row>
    <row r="24" spans="1:6" x14ac:dyDescent="0.25">
      <c r="A24" s="261"/>
      <c r="B24" s="257"/>
      <c r="C24" s="257"/>
      <c r="D24" s="257"/>
      <c r="E24" s="257"/>
      <c r="F24" s="256"/>
    </row>
    <row r="25" spans="1:6" x14ac:dyDescent="0.25">
      <c r="A25" s="261" t="s">
        <v>578</v>
      </c>
      <c r="B25" s="257">
        <v>23018</v>
      </c>
      <c r="C25" s="257">
        <v>3395</v>
      </c>
      <c r="D25" s="257">
        <v>29355</v>
      </c>
      <c r="E25" s="257">
        <v>1397</v>
      </c>
      <c r="F25" s="256">
        <v>18.8</v>
      </c>
    </row>
    <row r="26" spans="1:6" x14ac:dyDescent="0.25">
      <c r="A26" s="260" t="s">
        <v>568</v>
      </c>
      <c r="F26" s="469"/>
    </row>
    <row r="27" spans="1:6" x14ac:dyDescent="0.25">
      <c r="A27" s="259" t="s">
        <v>577</v>
      </c>
      <c r="B27" s="257">
        <v>9949</v>
      </c>
      <c r="C27" s="257">
        <v>511</v>
      </c>
      <c r="D27" s="257">
        <v>11374</v>
      </c>
      <c r="E27" s="257">
        <v>184</v>
      </c>
      <c r="F27" s="256">
        <v>9</v>
      </c>
    </row>
    <row r="28" spans="1:6" x14ac:dyDescent="0.25">
      <c r="A28" s="259" t="s">
        <v>576</v>
      </c>
      <c r="B28" s="257">
        <v>12367</v>
      </c>
      <c r="C28" s="257">
        <v>1724</v>
      </c>
      <c r="D28" s="257">
        <v>16460</v>
      </c>
      <c r="E28" s="257">
        <v>935</v>
      </c>
      <c r="F28" s="256">
        <v>20.3</v>
      </c>
    </row>
    <row r="29" spans="1:6" x14ac:dyDescent="0.25">
      <c r="A29" s="259" t="s">
        <v>575</v>
      </c>
      <c r="B29" s="257">
        <v>467</v>
      </c>
      <c r="C29" s="257">
        <v>688</v>
      </c>
      <c r="D29" s="257">
        <v>1227</v>
      </c>
      <c r="E29" s="257">
        <v>206</v>
      </c>
      <c r="F29" s="256">
        <v>64.599999999999994</v>
      </c>
    </row>
    <row r="30" spans="1:6" x14ac:dyDescent="0.25">
      <c r="A30" s="259" t="s">
        <v>574</v>
      </c>
      <c r="B30" s="257">
        <v>75</v>
      </c>
      <c r="C30" s="257">
        <v>308</v>
      </c>
      <c r="D30" s="257">
        <v>124</v>
      </c>
      <c r="E30" s="257">
        <v>43</v>
      </c>
      <c r="F30" s="256">
        <v>76.3</v>
      </c>
    </row>
    <row r="31" spans="1:6" x14ac:dyDescent="0.25">
      <c r="A31" s="259" t="s">
        <v>573</v>
      </c>
      <c r="B31" s="257">
        <v>48</v>
      </c>
      <c r="C31" s="257">
        <v>158</v>
      </c>
      <c r="D31" s="257">
        <v>57</v>
      </c>
      <c r="E31" s="257">
        <v>28</v>
      </c>
      <c r="F31" s="256">
        <v>137.1</v>
      </c>
    </row>
    <row r="32" spans="1:6" x14ac:dyDescent="0.25">
      <c r="A32" s="259" t="s">
        <v>572</v>
      </c>
      <c r="B32" s="257">
        <v>3</v>
      </c>
      <c r="C32" s="257">
        <v>1</v>
      </c>
      <c r="D32" s="257">
        <v>3</v>
      </c>
      <c r="E32" s="257">
        <v>0</v>
      </c>
      <c r="F32" s="256">
        <v>92.7</v>
      </c>
    </row>
    <row r="33" spans="1:6" x14ac:dyDescent="0.25">
      <c r="A33" s="259" t="s">
        <v>571</v>
      </c>
      <c r="B33" s="257">
        <v>110</v>
      </c>
      <c r="C33" s="257">
        <v>3</v>
      </c>
      <c r="D33" s="257">
        <v>111</v>
      </c>
      <c r="E33" s="257">
        <v>0</v>
      </c>
      <c r="F33" s="256">
        <v>158.6</v>
      </c>
    </row>
    <row r="34" spans="1:6" x14ac:dyDescent="0.25">
      <c r="A34" s="259" t="s">
        <v>560</v>
      </c>
      <c r="B34" s="257">
        <v>0</v>
      </c>
      <c r="C34" s="257">
        <v>0</v>
      </c>
      <c r="D34" s="257">
        <v>0</v>
      </c>
      <c r="E34" s="257">
        <v>0</v>
      </c>
      <c r="F34" s="256">
        <v>0</v>
      </c>
    </row>
    <row r="35" spans="1:6" x14ac:dyDescent="0.25">
      <c r="A35" s="261"/>
      <c r="B35" s="257"/>
      <c r="C35" s="257"/>
      <c r="D35" s="257"/>
      <c r="E35" s="257"/>
      <c r="F35" s="256"/>
    </row>
    <row r="36" spans="1:6" x14ac:dyDescent="0.25">
      <c r="A36" s="261" t="s">
        <v>570</v>
      </c>
      <c r="B36" s="257">
        <v>139390</v>
      </c>
      <c r="C36" s="257">
        <v>9397</v>
      </c>
      <c r="D36" s="257">
        <v>146381</v>
      </c>
      <c r="E36" s="257">
        <v>6991</v>
      </c>
      <c r="F36" s="256">
        <v>11.8</v>
      </c>
    </row>
    <row r="37" spans="1:6" x14ac:dyDescent="0.25">
      <c r="A37" s="260" t="s">
        <v>568</v>
      </c>
      <c r="F37" s="469"/>
    </row>
    <row r="38" spans="1:6" x14ac:dyDescent="0.25">
      <c r="A38" s="259" t="s">
        <v>567</v>
      </c>
      <c r="B38" s="257">
        <v>97403</v>
      </c>
      <c r="C38" s="257">
        <v>7635</v>
      </c>
      <c r="D38" s="257">
        <v>103305</v>
      </c>
      <c r="E38" s="257">
        <v>5902</v>
      </c>
      <c r="F38" s="256">
        <v>7.8</v>
      </c>
    </row>
    <row r="39" spans="1:6" x14ac:dyDescent="0.25">
      <c r="A39" s="259" t="s">
        <v>566</v>
      </c>
      <c r="B39" s="257">
        <v>26315</v>
      </c>
      <c r="C39" s="257">
        <v>1041</v>
      </c>
      <c r="D39" s="257">
        <v>26953</v>
      </c>
      <c r="E39" s="257">
        <v>638</v>
      </c>
      <c r="F39" s="256">
        <v>11.3</v>
      </c>
    </row>
    <row r="40" spans="1:6" x14ac:dyDescent="0.25">
      <c r="A40" s="259" t="s">
        <v>565</v>
      </c>
      <c r="B40" s="257">
        <v>9896</v>
      </c>
      <c r="C40" s="257">
        <v>521</v>
      </c>
      <c r="D40" s="257">
        <v>10226</v>
      </c>
      <c r="E40" s="257">
        <v>330</v>
      </c>
      <c r="F40" s="256">
        <v>17.899999999999999</v>
      </c>
    </row>
    <row r="41" spans="1:6" x14ac:dyDescent="0.25">
      <c r="A41" s="259" t="s">
        <v>564</v>
      </c>
      <c r="B41" s="257">
        <v>2903</v>
      </c>
      <c r="C41" s="257">
        <v>162</v>
      </c>
      <c r="D41" s="257">
        <v>2991</v>
      </c>
      <c r="E41" s="257">
        <v>88</v>
      </c>
      <c r="F41" s="256">
        <v>34</v>
      </c>
    </row>
    <row r="42" spans="1:6" x14ac:dyDescent="0.25">
      <c r="A42" s="259" t="s">
        <v>563</v>
      </c>
      <c r="B42" s="257">
        <v>778</v>
      </c>
      <c r="C42" s="257">
        <v>15</v>
      </c>
      <c r="D42" s="257">
        <v>791</v>
      </c>
      <c r="E42" s="257">
        <v>13</v>
      </c>
      <c r="F42" s="256">
        <v>61.7</v>
      </c>
    </row>
    <row r="43" spans="1:6" x14ac:dyDescent="0.25">
      <c r="A43" s="259" t="s">
        <v>562</v>
      </c>
      <c r="B43" s="257">
        <v>818</v>
      </c>
      <c r="C43" s="257">
        <v>17</v>
      </c>
      <c r="D43" s="257">
        <v>833</v>
      </c>
      <c r="E43" s="257">
        <v>15</v>
      </c>
      <c r="F43" s="256">
        <v>93.7</v>
      </c>
    </row>
    <row r="44" spans="1:6" x14ac:dyDescent="0.25">
      <c r="A44" s="259" t="s">
        <v>561</v>
      </c>
      <c r="B44" s="257">
        <v>67</v>
      </c>
      <c r="C44" s="257">
        <v>2</v>
      </c>
      <c r="D44" s="257">
        <v>68</v>
      </c>
      <c r="E44" s="257">
        <v>1</v>
      </c>
      <c r="F44" s="256">
        <v>32.4</v>
      </c>
    </row>
    <row r="45" spans="1:6" x14ac:dyDescent="0.25">
      <c r="A45" s="259" t="s">
        <v>560</v>
      </c>
      <c r="B45" s="257">
        <v>1210</v>
      </c>
      <c r="C45" s="257">
        <v>4</v>
      </c>
      <c r="D45" s="257">
        <v>1213</v>
      </c>
      <c r="E45" s="257">
        <v>3</v>
      </c>
      <c r="F45" s="256">
        <v>173.2</v>
      </c>
    </row>
    <row r="46" spans="1:6" x14ac:dyDescent="0.25">
      <c r="A46" s="258"/>
      <c r="B46" s="257"/>
      <c r="C46" s="257"/>
      <c r="D46" s="257"/>
      <c r="E46" s="257"/>
      <c r="F46" s="257"/>
    </row>
    <row r="47" spans="1:6" ht="15" customHeight="1" x14ac:dyDescent="0.25">
      <c r="A47" s="1132" t="s">
        <v>979</v>
      </c>
      <c r="B47" s="693"/>
      <c r="C47" s="693"/>
      <c r="D47" s="693"/>
      <c r="E47" s="693"/>
      <c r="F47" s="693"/>
    </row>
    <row r="48" spans="1:6" x14ac:dyDescent="0.25">
      <c r="A48" s="255" t="s">
        <v>558</v>
      </c>
      <c r="B48" s="254"/>
      <c r="C48" s="254"/>
      <c r="D48" s="254"/>
      <c r="E48" s="254"/>
      <c r="F48" s="254"/>
    </row>
    <row r="49" spans="1:6" x14ac:dyDescent="0.25">
      <c r="A49" s="468"/>
      <c r="B49" s="948"/>
      <c r="C49" s="948"/>
      <c r="D49" s="948"/>
      <c r="E49" s="948"/>
      <c r="F49" s="947"/>
    </row>
    <row r="50" spans="1:6" x14ac:dyDescent="0.25">
      <c r="A50" s="372"/>
      <c r="B50" s="372"/>
      <c r="C50" s="372"/>
      <c r="D50" s="372"/>
      <c r="E50" s="372"/>
      <c r="F50" s="467"/>
    </row>
    <row r="51" spans="1:6" x14ac:dyDescent="0.25">
      <c r="A51" s="372"/>
      <c r="B51" s="372"/>
      <c r="C51" s="372"/>
      <c r="D51" s="372"/>
      <c r="E51" s="372"/>
      <c r="F51" s="467"/>
    </row>
    <row r="52" spans="1:6" x14ac:dyDescent="0.25">
      <c r="A52" s="371"/>
      <c r="B52" s="371"/>
      <c r="C52" s="371"/>
      <c r="D52" s="371"/>
      <c r="E52" s="371"/>
      <c r="F52" s="466"/>
    </row>
    <row r="53" spans="1:6" x14ac:dyDescent="0.25">
      <c r="A53" s="371"/>
      <c r="B53" s="371"/>
      <c r="C53" s="371"/>
      <c r="D53" s="371"/>
      <c r="E53" s="371"/>
      <c r="F53" s="466"/>
    </row>
  </sheetData>
  <mergeCells count="1">
    <mergeCell ref="A1:E1"/>
  </mergeCell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24E45-A39D-411E-AA55-7B0F6E2E8FCD}">
  <sheetPr codeName="Sheet49"/>
  <dimension ref="A1:X71"/>
  <sheetViews>
    <sheetView showGridLines="0" view="pageBreakPreview" topLeftCell="A49" zoomScaleNormal="100" zoomScaleSheetLayoutView="100" workbookViewId="0">
      <selection activeCell="B2" sqref="B2"/>
    </sheetView>
  </sheetViews>
  <sheetFormatPr defaultRowHeight="14.25" customHeight="1" x14ac:dyDescent="0.25"/>
  <cols>
    <col min="1" max="1" width="40.28515625" customWidth="1"/>
    <col min="2" max="2" width="9.85546875" customWidth="1"/>
    <col min="3" max="10" width="8.28515625" customWidth="1"/>
  </cols>
  <sheetData>
    <row r="1" spans="1:12" ht="14.25" customHeight="1" x14ac:dyDescent="0.25">
      <c r="A1" s="2370" t="s">
        <v>1585</v>
      </c>
      <c r="B1" s="2370"/>
      <c r="C1" s="2370"/>
      <c r="D1" s="2370"/>
      <c r="E1" s="2370"/>
      <c r="F1" s="2370"/>
      <c r="G1" s="2370"/>
      <c r="H1" s="2370"/>
      <c r="I1" s="2370"/>
      <c r="J1" s="2370"/>
    </row>
    <row r="2" spans="1:12" ht="50.25" customHeight="1" thickBot="1" x14ac:dyDescent="0.3">
      <c r="A2" s="1682"/>
      <c r="B2" s="1682" t="s">
        <v>584</v>
      </c>
      <c r="C2" s="2712" t="s">
        <v>583</v>
      </c>
      <c r="D2" s="2712"/>
      <c r="E2" s="2712" t="s">
        <v>1405</v>
      </c>
      <c r="F2" s="2712"/>
      <c r="G2" s="2712" t="s">
        <v>582</v>
      </c>
      <c r="H2" s="2712"/>
      <c r="I2" s="2712" t="s">
        <v>581</v>
      </c>
      <c r="J2" s="2712"/>
    </row>
    <row r="3" spans="1:12" ht="14.25" customHeight="1" x14ac:dyDescent="0.25">
      <c r="A3" s="261" t="s">
        <v>569</v>
      </c>
      <c r="B3" s="257">
        <v>23841</v>
      </c>
      <c r="D3" s="257">
        <v>16818</v>
      </c>
      <c r="F3" s="257">
        <v>31306</v>
      </c>
      <c r="G3" s="257"/>
      <c r="H3" s="257">
        <v>9110</v>
      </c>
      <c r="I3" s="257"/>
      <c r="J3" s="256">
        <v>28.5</v>
      </c>
    </row>
    <row r="4" spans="1:12" ht="14.25" customHeight="1" x14ac:dyDescent="0.25">
      <c r="A4" s="260" t="s">
        <v>568</v>
      </c>
      <c r="B4" s="257"/>
      <c r="F4" s="257"/>
      <c r="J4" s="256"/>
    </row>
    <row r="5" spans="1:12" ht="14.25" customHeight="1" x14ac:dyDescent="0.25">
      <c r="A5" s="259" t="s">
        <v>567</v>
      </c>
      <c r="B5" s="257">
        <v>7095</v>
      </c>
      <c r="D5" s="257">
        <v>9986</v>
      </c>
      <c r="F5" s="257">
        <v>12280</v>
      </c>
      <c r="G5" s="257"/>
      <c r="H5" s="257">
        <v>5434</v>
      </c>
      <c r="I5" s="257"/>
      <c r="J5" s="256">
        <v>8.1999999999999993</v>
      </c>
    </row>
    <row r="6" spans="1:12" ht="14.25" customHeight="1" x14ac:dyDescent="0.25">
      <c r="A6" s="259" t="s">
        <v>566</v>
      </c>
      <c r="B6" s="257">
        <v>5817</v>
      </c>
      <c r="D6" s="257">
        <v>3615</v>
      </c>
      <c r="F6" s="257">
        <v>7323</v>
      </c>
      <c r="G6" s="257"/>
      <c r="H6" s="257">
        <v>1959</v>
      </c>
      <c r="I6" s="257"/>
      <c r="J6" s="256">
        <v>16.5</v>
      </c>
      <c r="L6" s="527"/>
    </row>
    <row r="7" spans="1:12" ht="14.25" customHeight="1" x14ac:dyDescent="0.25">
      <c r="A7" s="259" t="s">
        <v>565</v>
      </c>
      <c r="B7" s="257">
        <v>3382</v>
      </c>
      <c r="D7" s="257">
        <v>1476</v>
      </c>
      <c r="F7" s="257">
        <v>3741</v>
      </c>
      <c r="G7" s="257"/>
      <c r="H7" s="257">
        <v>853</v>
      </c>
      <c r="I7" s="257"/>
      <c r="J7" s="256">
        <v>28.2</v>
      </c>
    </row>
    <row r="8" spans="1:12" ht="14.25" customHeight="1" x14ac:dyDescent="0.25">
      <c r="A8" s="259" t="s">
        <v>564</v>
      </c>
      <c r="B8" s="257">
        <v>2526</v>
      </c>
      <c r="D8" s="257">
        <v>911</v>
      </c>
      <c r="F8" s="257">
        <v>2787</v>
      </c>
      <c r="G8" s="257"/>
      <c r="H8" s="257">
        <v>517</v>
      </c>
      <c r="I8" s="257"/>
      <c r="J8" s="256">
        <v>37.700000000000003</v>
      </c>
    </row>
    <row r="9" spans="1:12" ht="14.25" customHeight="1" x14ac:dyDescent="0.25">
      <c r="A9" s="259" t="s">
        <v>563</v>
      </c>
      <c r="B9" s="257">
        <v>2792</v>
      </c>
      <c r="D9" s="257">
        <v>284</v>
      </c>
      <c r="F9" s="257">
        <v>2877</v>
      </c>
      <c r="G9" s="257"/>
      <c r="H9" s="257">
        <v>166</v>
      </c>
      <c r="I9" s="257"/>
      <c r="J9" s="256">
        <v>40.9</v>
      </c>
    </row>
    <row r="10" spans="1:12" ht="14.25" customHeight="1" x14ac:dyDescent="0.25">
      <c r="A10" s="259" t="s">
        <v>562</v>
      </c>
      <c r="B10" s="257">
        <v>1321</v>
      </c>
      <c r="D10" s="257">
        <v>116</v>
      </c>
      <c r="F10" s="257">
        <v>1297</v>
      </c>
      <c r="G10" s="257"/>
      <c r="H10" s="257">
        <v>66</v>
      </c>
      <c r="I10" s="257"/>
      <c r="J10" s="256">
        <v>62.3</v>
      </c>
    </row>
    <row r="11" spans="1:12" ht="14.25" customHeight="1" x14ac:dyDescent="0.25">
      <c r="A11" s="259" t="s">
        <v>561</v>
      </c>
      <c r="B11" s="257">
        <v>130</v>
      </c>
      <c r="D11" s="257">
        <v>295</v>
      </c>
      <c r="F11" s="257">
        <v>179</v>
      </c>
      <c r="G11" s="257"/>
      <c r="H11" s="257">
        <v>43</v>
      </c>
      <c r="I11" s="257"/>
      <c r="J11" s="256">
        <v>42.9</v>
      </c>
    </row>
    <row r="12" spans="1:12" ht="14.25" customHeight="1" x14ac:dyDescent="0.25">
      <c r="A12" s="259" t="s">
        <v>560</v>
      </c>
      <c r="B12" s="257">
        <v>778</v>
      </c>
      <c r="D12" s="257">
        <v>135</v>
      </c>
      <c r="F12" s="257">
        <v>823</v>
      </c>
      <c r="G12" s="257"/>
      <c r="H12" s="257">
        <v>72</v>
      </c>
      <c r="I12" s="257"/>
      <c r="J12" s="256">
        <v>307.7</v>
      </c>
    </row>
    <row r="13" spans="1:12" ht="14.25" customHeight="1" x14ac:dyDescent="0.25">
      <c r="A13" s="259"/>
      <c r="B13" s="257"/>
      <c r="D13" s="257"/>
      <c r="F13" s="257"/>
      <c r="H13" s="257"/>
      <c r="J13" s="256"/>
    </row>
    <row r="14" spans="1:12" ht="14.25" customHeight="1" x14ac:dyDescent="0.25">
      <c r="A14" s="258" t="s">
        <v>559</v>
      </c>
      <c r="B14" s="257">
        <v>3123</v>
      </c>
      <c r="D14" s="257" t="s">
        <v>85</v>
      </c>
      <c r="F14" s="257">
        <v>3002</v>
      </c>
      <c r="G14" s="257"/>
      <c r="H14" s="257" t="s">
        <v>85</v>
      </c>
      <c r="I14" s="257"/>
      <c r="J14" s="256">
        <v>89.9</v>
      </c>
    </row>
    <row r="15" spans="1:12" ht="14.25" customHeight="1" x14ac:dyDescent="0.25">
      <c r="A15" s="2726" t="s">
        <v>979</v>
      </c>
      <c r="B15" s="2726"/>
      <c r="C15" s="2726"/>
      <c r="D15" s="2726"/>
      <c r="E15" s="2726"/>
      <c r="F15" s="2726"/>
      <c r="G15" s="696"/>
      <c r="H15" s="696"/>
      <c r="I15" s="696"/>
      <c r="J15" s="696"/>
    </row>
    <row r="16" spans="1:12" ht="14.25" customHeight="1" x14ac:dyDescent="0.25">
      <c r="A16" s="255" t="s">
        <v>558</v>
      </c>
      <c r="B16" s="254"/>
      <c r="C16" s="254"/>
      <c r="D16" s="254"/>
      <c r="E16" s="254"/>
      <c r="F16" s="254"/>
    </row>
    <row r="17" spans="1:24" ht="14.25" customHeight="1" x14ac:dyDescent="0.25">
      <c r="A17" s="255"/>
      <c r="B17" s="254"/>
      <c r="C17" s="254"/>
      <c r="D17" s="254"/>
      <c r="E17" s="254"/>
      <c r="F17" s="254"/>
    </row>
    <row r="19" spans="1:24" ht="14.25" customHeight="1" x14ac:dyDescent="0.25">
      <c r="A19" s="2724" t="s">
        <v>790</v>
      </c>
      <c r="B19" s="2724"/>
      <c r="C19" s="2724"/>
      <c r="D19" s="2724"/>
      <c r="E19" s="372"/>
      <c r="F19" s="372"/>
      <c r="G19" s="425"/>
      <c r="H19" s="425"/>
      <c r="I19" s="372"/>
      <c r="J19" s="412"/>
    </row>
    <row r="20" spans="1:24" ht="14.25" customHeight="1" thickBot="1" x14ac:dyDescent="0.3">
      <c r="A20" s="1683"/>
      <c r="B20" s="1683"/>
      <c r="C20" s="1683"/>
      <c r="D20" s="1683"/>
      <c r="E20" s="372"/>
      <c r="F20" s="372"/>
      <c r="G20" s="425"/>
      <c r="H20" s="425"/>
      <c r="I20" s="372"/>
      <c r="J20" s="412"/>
    </row>
    <row r="21" spans="1:24" ht="14.25" customHeight="1" thickBot="1" x14ac:dyDescent="0.3">
      <c r="A21" s="482" t="s">
        <v>173</v>
      </c>
      <c r="B21" s="389" t="s">
        <v>1335</v>
      </c>
      <c r="C21" s="389" t="s">
        <v>1004</v>
      </c>
      <c r="D21" s="389" t="s">
        <v>957</v>
      </c>
      <c r="E21" s="389" t="s">
        <v>874</v>
      </c>
      <c r="F21" s="389" t="s">
        <v>817</v>
      </c>
      <c r="G21" s="389" t="s">
        <v>787</v>
      </c>
      <c r="H21" s="389" t="s">
        <v>722</v>
      </c>
      <c r="I21" s="388" t="s">
        <v>710</v>
      </c>
      <c r="J21" s="388" t="s">
        <v>676</v>
      </c>
    </row>
    <row r="22" spans="1:24" ht="14.25" customHeight="1" x14ac:dyDescent="0.25">
      <c r="A22" s="472" t="s">
        <v>498</v>
      </c>
      <c r="B22" s="481">
        <v>124469</v>
      </c>
      <c r="C22" s="481">
        <v>127145</v>
      </c>
      <c r="D22" s="481">
        <v>128172</v>
      </c>
      <c r="E22" s="481">
        <v>120969</v>
      </c>
      <c r="F22" s="481">
        <v>99042</v>
      </c>
      <c r="G22" s="481">
        <v>100604</v>
      </c>
      <c r="H22" s="481">
        <v>100943</v>
      </c>
      <c r="I22" s="481">
        <v>102743</v>
      </c>
      <c r="J22" s="471">
        <v>107110</v>
      </c>
    </row>
    <row r="23" spans="1:24" ht="14.25" customHeight="1" x14ac:dyDescent="0.25">
      <c r="A23" s="479" t="s">
        <v>345</v>
      </c>
      <c r="B23" s="1270">
        <v>24439</v>
      </c>
      <c r="C23" s="1270">
        <v>24620</v>
      </c>
      <c r="D23" s="1270">
        <v>24620</v>
      </c>
      <c r="E23" s="1270">
        <v>23240</v>
      </c>
      <c r="F23" s="1270">
        <v>25841</v>
      </c>
      <c r="G23" s="1270">
        <v>26389</v>
      </c>
      <c r="H23" s="1270">
        <v>27144</v>
      </c>
      <c r="I23" s="1270">
        <v>28373</v>
      </c>
      <c r="J23" s="1267">
        <v>30899</v>
      </c>
    </row>
    <row r="24" spans="1:24" ht="14.25" customHeight="1" x14ac:dyDescent="0.25">
      <c r="A24" s="480" t="s">
        <v>589</v>
      </c>
      <c r="B24" s="1270">
        <v>3717</v>
      </c>
      <c r="C24" s="1270">
        <v>3761</v>
      </c>
      <c r="D24" s="1270">
        <v>3862</v>
      </c>
      <c r="E24" s="1270">
        <v>3879</v>
      </c>
      <c r="F24" s="1270">
        <v>2913</v>
      </c>
      <c r="G24" s="1270">
        <v>2814</v>
      </c>
      <c r="H24" s="1270">
        <v>2775</v>
      </c>
      <c r="I24" s="1270">
        <v>2803</v>
      </c>
      <c r="J24" s="1270">
        <v>2888</v>
      </c>
      <c r="T24" s="2725"/>
      <c r="U24" s="2725"/>
      <c r="V24" s="2725"/>
      <c r="W24" s="2725"/>
      <c r="X24" s="2725"/>
    </row>
    <row r="25" spans="1:24" ht="14.25" customHeight="1" x14ac:dyDescent="0.25">
      <c r="A25" s="479" t="s">
        <v>347</v>
      </c>
      <c r="B25" s="1270">
        <v>32856</v>
      </c>
      <c r="C25" s="1270">
        <v>34841</v>
      </c>
      <c r="D25" s="1270">
        <v>32013</v>
      </c>
      <c r="E25" s="1270">
        <v>30121</v>
      </c>
      <c r="F25" s="1270">
        <v>19084</v>
      </c>
      <c r="G25" s="1270">
        <v>19216</v>
      </c>
      <c r="H25" s="1270">
        <v>18743</v>
      </c>
      <c r="I25" s="1270">
        <v>18026</v>
      </c>
      <c r="J25" s="1270">
        <v>20341</v>
      </c>
    </row>
    <row r="26" spans="1:24" ht="14.25" customHeight="1" x14ac:dyDescent="0.25">
      <c r="A26" s="480" t="s">
        <v>588</v>
      </c>
      <c r="B26" s="1267">
        <v>3434</v>
      </c>
      <c r="C26" s="1267">
        <v>3425</v>
      </c>
      <c r="D26" s="1267">
        <v>3113</v>
      </c>
      <c r="E26" s="1267">
        <v>3103</v>
      </c>
      <c r="F26" s="1267">
        <v>2879</v>
      </c>
      <c r="G26" s="1267">
        <v>2881</v>
      </c>
      <c r="H26" s="1267">
        <v>2838</v>
      </c>
      <c r="I26" s="1267">
        <v>2640</v>
      </c>
      <c r="J26" s="1267">
        <v>2597</v>
      </c>
    </row>
    <row r="27" spans="1:24" ht="14.25" customHeight="1" x14ac:dyDescent="0.25">
      <c r="A27" s="479" t="s">
        <v>348</v>
      </c>
      <c r="B27" s="1267">
        <v>29435</v>
      </c>
      <c r="C27" s="1267">
        <v>29066</v>
      </c>
      <c r="D27" s="1267">
        <v>28765</v>
      </c>
      <c r="E27" s="1267">
        <v>28631</v>
      </c>
      <c r="F27" s="1267">
        <v>25254</v>
      </c>
      <c r="G27" s="1267">
        <v>25298</v>
      </c>
      <c r="H27" s="1267">
        <v>25294</v>
      </c>
      <c r="I27" s="1267">
        <v>25052</v>
      </c>
      <c r="J27" s="1267">
        <v>25248</v>
      </c>
    </row>
    <row r="28" spans="1:24" ht="14.25" customHeight="1" x14ac:dyDescent="0.25">
      <c r="A28" s="480" t="s">
        <v>29</v>
      </c>
      <c r="B28" s="1267">
        <v>12195</v>
      </c>
      <c r="C28" s="1267">
        <v>12152</v>
      </c>
      <c r="D28" s="1267">
        <v>12236</v>
      </c>
      <c r="E28" s="1267">
        <v>12188</v>
      </c>
      <c r="F28" s="1267">
        <v>10081</v>
      </c>
      <c r="G28" s="1267">
        <v>10312</v>
      </c>
      <c r="H28" s="1267">
        <v>10370</v>
      </c>
      <c r="I28" s="1267">
        <v>10185</v>
      </c>
      <c r="J28" s="1267">
        <v>10362</v>
      </c>
    </row>
    <row r="29" spans="1:24" ht="14.25" customHeight="1" x14ac:dyDescent="0.25">
      <c r="A29" s="479" t="s">
        <v>346</v>
      </c>
      <c r="B29" s="1267">
        <v>32758</v>
      </c>
      <c r="C29" s="1267">
        <v>33300</v>
      </c>
      <c r="D29" s="1267">
        <v>30163</v>
      </c>
      <c r="E29" s="1267">
        <v>28896</v>
      </c>
      <c r="F29" s="1267">
        <v>18974</v>
      </c>
      <c r="G29" s="1267">
        <v>19219</v>
      </c>
      <c r="H29" s="1267">
        <v>19209</v>
      </c>
      <c r="I29" s="1267">
        <v>19763</v>
      </c>
      <c r="J29" s="1267">
        <v>20857</v>
      </c>
      <c r="L29" s="527"/>
      <c r="O29" s="1690"/>
      <c r="P29" s="1690"/>
    </row>
    <row r="30" spans="1:24" ht="14.25" customHeight="1" x14ac:dyDescent="0.25">
      <c r="A30" s="480" t="s">
        <v>587</v>
      </c>
      <c r="B30" s="1267">
        <v>5563</v>
      </c>
      <c r="C30" s="1267">
        <v>5510</v>
      </c>
      <c r="D30" s="1267">
        <v>2870</v>
      </c>
      <c r="E30" s="1267">
        <v>2633</v>
      </c>
      <c r="F30" s="1267">
        <v>1210</v>
      </c>
      <c r="G30" s="1267">
        <v>1151</v>
      </c>
      <c r="H30" s="1267">
        <v>1217</v>
      </c>
      <c r="I30" s="1267">
        <v>1278</v>
      </c>
      <c r="J30" s="1267">
        <v>1225</v>
      </c>
    </row>
    <row r="31" spans="1:24" ht="14.25" customHeight="1" x14ac:dyDescent="0.25">
      <c r="A31" s="479" t="s">
        <v>344</v>
      </c>
      <c r="B31" s="1267">
        <v>491</v>
      </c>
      <c r="C31" s="1267">
        <v>520</v>
      </c>
      <c r="D31" s="1267">
        <v>581</v>
      </c>
      <c r="E31" s="1267">
        <v>671</v>
      </c>
      <c r="F31" s="1267">
        <v>679</v>
      </c>
      <c r="G31" s="1267">
        <v>964</v>
      </c>
      <c r="H31" s="1267">
        <v>1008</v>
      </c>
      <c r="I31" s="1267">
        <v>1205</v>
      </c>
      <c r="J31" s="1267">
        <v>1403</v>
      </c>
    </row>
    <row r="32" spans="1:24" ht="14.25" customHeight="1" x14ac:dyDescent="0.25">
      <c r="A32" s="479" t="s">
        <v>586</v>
      </c>
      <c r="B32" s="1267">
        <v>0</v>
      </c>
      <c r="C32" s="1267">
        <v>0</v>
      </c>
      <c r="D32" s="1267">
        <v>4675</v>
      </c>
      <c r="E32" s="1267">
        <v>4827</v>
      </c>
      <c r="F32" s="1267">
        <v>4866</v>
      </c>
      <c r="G32" s="1267">
        <v>4840</v>
      </c>
      <c r="H32" s="1267">
        <v>4860</v>
      </c>
      <c r="I32" s="1267">
        <v>5046</v>
      </c>
      <c r="J32" s="1267">
        <v>2381</v>
      </c>
    </row>
    <row r="33" spans="1:10" ht="14.25" customHeight="1" x14ac:dyDescent="0.25">
      <c r="A33" s="479" t="s">
        <v>411</v>
      </c>
      <c r="B33" s="1267">
        <v>4490</v>
      </c>
      <c r="C33" s="1267">
        <v>4798</v>
      </c>
      <c r="D33" s="1267">
        <v>4583</v>
      </c>
      <c r="E33" s="1267">
        <v>4584</v>
      </c>
      <c r="F33" s="1267">
        <v>4343</v>
      </c>
      <c r="G33" s="1267">
        <v>4678</v>
      </c>
      <c r="H33" s="1267">
        <v>4685</v>
      </c>
      <c r="I33" s="1267">
        <v>5279</v>
      </c>
      <c r="J33" s="1267">
        <v>5981</v>
      </c>
    </row>
    <row r="34" spans="1:10" ht="14.25" customHeight="1" x14ac:dyDescent="0.25">
      <c r="A34" s="474"/>
      <c r="B34" s="1267"/>
      <c r="C34" s="1267"/>
      <c r="D34" s="1267"/>
      <c r="E34" s="1267"/>
      <c r="F34" s="1267"/>
      <c r="G34" s="1267"/>
      <c r="H34" s="1267"/>
      <c r="I34" s="1267"/>
      <c r="J34" s="1285"/>
    </row>
    <row r="35" spans="1:10" ht="14.25" customHeight="1" x14ac:dyDescent="0.25">
      <c r="A35" s="472" t="s">
        <v>487</v>
      </c>
      <c r="B35" s="471">
        <f>'REA &amp; Risk weights'!B19</f>
        <v>844</v>
      </c>
      <c r="C35" s="471">
        <v>728</v>
      </c>
      <c r="D35" s="471">
        <v>1099</v>
      </c>
      <c r="E35" s="471">
        <v>931</v>
      </c>
      <c r="F35" s="471">
        <v>728</v>
      </c>
      <c r="G35" s="471">
        <v>793</v>
      </c>
      <c r="H35" s="471">
        <v>776</v>
      </c>
      <c r="I35" s="471">
        <v>1207</v>
      </c>
      <c r="J35" s="471">
        <v>1238</v>
      </c>
    </row>
    <row r="36" spans="1:10" ht="14.25" customHeight="1" x14ac:dyDescent="0.25">
      <c r="A36" s="1284"/>
      <c r="B36" s="1268"/>
      <c r="C36" s="1268"/>
      <c r="D36" s="1268"/>
      <c r="E36" s="1268"/>
      <c r="F36" s="1268"/>
      <c r="G36" s="1268"/>
      <c r="H36" s="1268"/>
      <c r="I36" s="1268"/>
      <c r="J36" s="1268"/>
    </row>
    <row r="37" spans="1:10" ht="14.25" customHeight="1" x14ac:dyDescent="0.25">
      <c r="A37" s="472" t="s">
        <v>486</v>
      </c>
      <c r="B37" s="471">
        <f>'REA &amp; Risk weights'!B21</f>
        <v>4257</v>
      </c>
      <c r="C37" s="471">
        <v>5165</v>
      </c>
      <c r="D37" s="471">
        <v>7253</v>
      </c>
      <c r="E37" s="471">
        <v>6064</v>
      </c>
      <c r="F37" s="471">
        <v>3812</v>
      </c>
      <c r="G37" s="471">
        <v>3908</v>
      </c>
      <c r="H37" s="471">
        <v>3690</v>
      </c>
      <c r="I37" s="471">
        <v>3520</v>
      </c>
      <c r="J37" s="471">
        <v>3146</v>
      </c>
    </row>
    <row r="38" spans="1:10" ht="14.25" customHeight="1" x14ac:dyDescent="0.25">
      <c r="A38" s="473"/>
      <c r="B38" s="426"/>
      <c r="C38" s="426"/>
      <c r="D38" s="426"/>
      <c r="E38" s="426"/>
      <c r="F38" s="426"/>
      <c r="G38" s="426"/>
      <c r="H38" s="426"/>
      <c r="I38" s="426"/>
      <c r="J38" s="426"/>
    </row>
    <row r="39" spans="1:10" ht="14.25" customHeight="1" x14ac:dyDescent="0.25">
      <c r="A39" s="472" t="s">
        <v>965</v>
      </c>
      <c r="B39" s="471">
        <f>'REA &amp; Risk weights'!B26</f>
        <v>2</v>
      </c>
      <c r="C39" s="471">
        <v>0</v>
      </c>
      <c r="D39" s="471">
        <v>1</v>
      </c>
      <c r="E39" s="471"/>
      <c r="F39" s="471"/>
      <c r="G39" s="471"/>
      <c r="H39" s="471"/>
      <c r="I39" s="471"/>
      <c r="J39" s="471"/>
    </row>
    <row r="40" spans="1:10" ht="14.25" customHeight="1" x14ac:dyDescent="0.25">
      <c r="A40" s="473"/>
      <c r="B40" s="426"/>
      <c r="C40" s="426"/>
      <c r="D40" s="426"/>
      <c r="E40" s="426"/>
      <c r="F40" s="426"/>
      <c r="G40" s="426"/>
      <c r="H40" s="426"/>
      <c r="I40" s="426"/>
      <c r="J40" s="426"/>
    </row>
    <row r="41" spans="1:10" ht="14.25" customHeight="1" x14ac:dyDescent="0.25">
      <c r="A41" s="472" t="s">
        <v>482</v>
      </c>
      <c r="B41" s="471">
        <f>'REA &amp; Risk weights'!B28</f>
        <v>15698</v>
      </c>
      <c r="C41" s="471">
        <v>15698</v>
      </c>
      <c r="D41" s="471">
        <v>15698</v>
      </c>
      <c r="E41" s="471">
        <v>16487</v>
      </c>
      <c r="F41" s="471">
        <v>16487</v>
      </c>
      <c r="G41" s="471">
        <v>16487</v>
      </c>
      <c r="H41" s="471">
        <v>16487</v>
      </c>
      <c r="I41" s="471">
        <v>16809</v>
      </c>
      <c r="J41" s="471">
        <v>16809</v>
      </c>
    </row>
    <row r="42" spans="1:10" ht="14.25" customHeight="1" x14ac:dyDescent="0.25">
      <c r="A42" s="478"/>
      <c r="B42" s="477"/>
      <c r="C42" s="477"/>
      <c r="D42" s="477"/>
      <c r="E42" s="477"/>
      <c r="F42" s="477"/>
      <c r="G42" s="477"/>
      <c r="H42" s="477"/>
      <c r="I42" s="477"/>
      <c r="J42" s="477"/>
    </row>
    <row r="43" spans="1:10" ht="22.5" x14ac:dyDescent="0.25">
      <c r="A43" s="837" t="s">
        <v>748</v>
      </c>
      <c r="B43" s="471">
        <f>'REA &amp; Risk weights'!B30</f>
        <v>711</v>
      </c>
      <c r="C43" s="471">
        <v>663</v>
      </c>
      <c r="D43" s="471">
        <v>673</v>
      </c>
      <c r="E43" s="471">
        <v>657</v>
      </c>
      <c r="F43" s="471">
        <v>607</v>
      </c>
      <c r="G43" s="471">
        <v>624</v>
      </c>
      <c r="H43" s="471">
        <v>631</v>
      </c>
      <c r="I43" s="471"/>
      <c r="J43" s="471"/>
    </row>
    <row r="44" spans="1:10" ht="22.5" x14ac:dyDescent="0.25">
      <c r="A44" s="837" t="s">
        <v>913</v>
      </c>
      <c r="B44" s="471">
        <f>'REA &amp; Risk weights'!B31</f>
        <v>10367</v>
      </c>
      <c r="C44" s="471">
        <v>10330</v>
      </c>
      <c r="D44" s="471">
        <v>10112</v>
      </c>
      <c r="E44" s="471">
        <v>10626</v>
      </c>
      <c r="F44" s="471"/>
      <c r="G44" s="471"/>
      <c r="H44" s="471"/>
      <c r="I44" s="471"/>
      <c r="J44" s="471"/>
    </row>
    <row r="45" spans="1:10" ht="14.25" customHeight="1" x14ac:dyDescent="0.25">
      <c r="A45" s="478"/>
      <c r="B45" s="477"/>
      <c r="C45" s="477"/>
      <c r="D45" s="477"/>
      <c r="E45" s="477"/>
      <c r="F45" s="477"/>
      <c r="G45" s="477"/>
      <c r="H45" s="477"/>
      <c r="I45" s="477"/>
      <c r="J45" s="477"/>
    </row>
    <row r="46" spans="1:10" ht="14.25" customHeight="1" x14ac:dyDescent="0.25">
      <c r="A46" s="472" t="s">
        <v>481</v>
      </c>
      <c r="B46" s="471">
        <f>'REA &amp; Risk weights'!B33</f>
        <v>0</v>
      </c>
      <c r="C46" s="471">
        <v>0</v>
      </c>
      <c r="D46" s="471">
        <v>0</v>
      </c>
      <c r="E46" s="471">
        <v>152</v>
      </c>
      <c r="F46" s="471">
        <v>152</v>
      </c>
      <c r="G46" s="471">
        <v>152</v>
      </c>
      <c r="H46" s="471">
        <v>152</v>
      </c>
      <c r="I46" s="471">
        <v>1500</v>
      </c>
      <c r="J46" s="471"/>
    </row>
    <row r="47" spans="1:10" ht="14.25" customHeight="1" thickBot="1" x14ac:dyDescent="0.3">
      <c r="A47" s="476"/>
      <c r="B47" s="475"/>
      <c r="C47" s="475"/>
      <c r="D47" s="475"/>
      <c r="E47" s="475"/>
      <c r="F47" s="475"/>
      <c r="G47" s="475"/>
      <c r="H47" s="475"/>
      <c r="I47" s="475"/>
      <c r="J47" s="475"/>
    </row>
    <row r="48" spans="1:10" ht="14.25" customHeight="1" x14ac:dyDescent="0.25">
      <c r="A48" s="695" t="s">
        <v>480</v>
      </c>
      <c r="B48" s="694">
        <f>'REA &amp; Risk weights'!B34</f>
        <v>156349</v>
      </c>
      <c r="C48" s="694">
        <v>159729</v>
      </c>
      <c r="D48" s="694">
        <v>163007</v>
      </c>
      <c r="E48" s="694">
        <v>155886</v>
      </c>
      <c r="F48" s="694">
        <v>120827</v>
      </c>
      <c r="G48" s="694">
        <v>122568</v>
      </c>
      <c r="H48" s="694">
        <v>122679</v>
      </c>
      <c r="I48" s="694">
        <v>125779</v>
      </c>
      <c r="J48" s="694">
        <v>128303</v>
      </c>
    </row>
    <row r="49" spans="1:10" ht="14.25" customHeight="1" x14ac:dyDescent="0.25">
      <c r="A49" s="473"/>
      <c r="B49" s="426"/>
      <c r="C49" s="426"/>
      <c r="D49" s="426"/>
      <c r="E49" s="426"/>
      <c r="F49" s="426"/>
      <c r="G49" s="426"/>
      <c r="H49" s="426"/>
      <c r="I49" s="426"/>
      <c r="J49" s="426"/>
    </row>
    <row r="50" spans="1:10" ht="14.25" customHeight="1" x14ac:dyDescent="0.25">
      <c r="A50" s="474" t="s">
        <v>479</v>
      </c>
      <c r="B50" s="1267" t="str">
        <f>IF(ABS('REA &amp; Risk weights'!B35)&gt;0,'REA &amp; Risk weights'!B35,"")</f>
        <v/>
      </c>
      <c r="C50" s="1267" t="s">
        <v>85</v>
      </c>
      <c r="D50" s="1267" t="s">
        <v>85</v>
      </c>
      <c r="E50" s="1267"/>
      <c r="F50" s="1267"/>
      <c r="G50" s="1267"/>
      <c r="H50" s="1267"/>
      <c r="I50" s="1267">
        <v>76645</v>
      </c>
      <c r="J50" s="1267">
        <v>78077</v>
      </c>
    </row>
    <row r="51" spans="1:10" ht="14.25" customHeight="1" x14ac:dyDescent="0.25">
      <c r="A51" s="473"/>
      <c r="B51" s="426"/>
      <c r="C51" s="426"/>
      <c r="D51" s="426"/>
      <c r="E51" s="426"/>
      <c r="F51" s="426"/>
      <c r="G51" s="426"/>
      <c r="H51" s="426"/>
      <c r="I51" s="426"/>
      <c r="J51" s="426"/>
    </row>
    <row r="52" spans="1:10" ht="14.25" customHeight="1" x14ac:dyDescent="0.25">
      <c r="A52" s="472" t="s">
        <v>341</v>
      </c>
      <c r="B52" s="471">
        <f>'REA &amp; Risk weights'!B37</f>
        <v>156349</v>
      </c>
      <c r="C52" s="471">
        <v>159729</v>
      </c>
      <c r="D52" s="471">
        <v>163007</v>
      </c>
      <c r="E52" s="471">
        <v>155886</v>
      </c>
      <c r="F52" s="471">
        <v>120827</v>
      </c>
      <c r="G52" s="471">
        <v>122568</v>
      </c>
      <c r="H52" s="471">
        <v>122679</v>
      </c>
      <c r="I52" s="471">
        <v>202424</v>
      </c>
      <c r="J52" s="471">
        <v>206380</v>
      </c>
    </row>
    <row r="53" spans="1:10" ht="14.25" customHeight="1" x14ac:dyDescent="0.25">
      <c r="A53" s="372"/>
      <c r="B53" s="372"/>
      <c r="C53" s="372"/>
      <c r="D53" s="372"/>
      <c r="E53" s="372"/>
      <c r="F53" s="372"/>
      <c r="G53" s="425"/>
      <c r="H53" s="425"/>
      <c r="I53" s="372"/>
      <c r="J53" s="412"/>
    </row>
    <row r="54" spans="1:10" ht="14.25" customHeight="1" x14ac:dyDescent="0.25">
      <c r="A54" s="372"/>
      <c r="B54" s="372"/>
      <c r="C54" s="372"/>
      <c r="D54" s="372"/>
      <c r="E54" s="372"/>
      <c r="F54" s="372"/>
      <c r="G54" s="425"/>
      <c r="H54" s="425"/>
      <c r="I54" s="372"/>
      <c r="J54" s="412"/>
    </row>
    <row r="55" spans="1:10" ht="14.25" customHeight="1" x14ac:dyDescent="0.25">
      <c r="A55" s="372"/>
      <c r="B55" s="372"/>
      <c r="C55" s="372"/>
      <c r="D55" s="372"/>
      <c r="E55" s="372"/>
      <c r="F55" s="372"/>
      <c r="G55" s="425"/>
      <c r="H55" s="425"/>
      <c r="I55" s="372"/>
      <c r="J55" s="412"/>
    </row>
    <row r="56" spans="1:10" ht="14.25" customHeight="1" x14ac:dyDescent="0.25">
      <c r="A56" s="372"/>
      <c r="B56" s="372"/>
      <c r="C56" s="372"/>
      <c r="D56" s="372"/>
      <c r="E56" s="372"/>
      <c r="F56" s="372"/>
      <c r="G56" s="425"/>
      <c r="H56" s="425"/>
      <c r="I56" s="372"/>
      <c r="J56" s="412"/>
    </row>
    <row r="57" spans="1:10" ht="14.25" customHeight="1" x14ac:dyDescent="0.25">
      <c r="A57" s="372"/>
      <c r="B57" s="372"/>
      <c r="C57" s="372"/>
      <c r="D57" s="372"/>
      <c r="E57" s="372"/>
      <c r="F57" s="372"/>
      <c r="G57" s="425"/>
      <c r="H57" s="425"/>
      <c r="I57" s="372"/>
      <c r="J57" s="412"/>
    </row>
    <row r="58" spans="1:10" ht="14.25" customHeight="1" x14ac:dyDescent="0.25">
      <c r="A58" s="372"/>
      <c r="B58" s="372"/>
      <c r="C58" s="372"/>
      <c r="D58" s="372"/>
      <c r="E58" s="372"/>
      <c r="F58" s="372"/>
      <c r="G58" s="425"/>
      <c r="H58" s="425"/>
      <c r="I58" s="372"/>
      <c r="J58" s="412"/>
    </row>
    <row r="59" spans="1:10" ht="14.25" customHeight="1" x14ac:dyDescent="0.25">
      <c r="A59" s="372"/>
      <c r="B59" s="372"/>
      <c r="C59" s="372"/>
      <c r="D59" s="372"/>
      <c r="E59" s="372"/>
      <c r="F59" s="372"/>
      <c r="G59" s="425"/>
      <c r="H59" s="425"/>
      <c r="I59" s="372"/>
      <c r="J59" s="412"/>
    </row>
    <row r="60" spans="1:10" ht="14.25" customHeight="1" x14ac:dyDescent="0.25">
      <c r="A60" s="412"/>
      <c r="B60" s="412"/>
      <c r="C60" s="412"/>
      <c r="D60" s="412"/>
      <c r="E60" s="412"/>
      <c r="F60" s="412"/>
      <c r="G60" s="412"/>
      <c r="H60" s="412"/>
      <c r="I60" s="412"/>
      <c r="J60" s="412"/>
    </row>
    <row r="61" spans="1:10" ht="14.25" customHeight="1" x14ac:dyDescent="0.25">
      <c r="A61" s="412"/>
      <c r="B61" s="412"/>
      <c r="C61" s="412"/>
      <c r="D61" s="412"/>
      <c r="E61" s="412"/>
      <c r="F61" s="412"/>
      <c r="G61" s="412"/>
      <c r="H61" s="412"/>
      <c r="I61" s="412"/>
      <c r="J61" s="412"/>
    </row>
    <row r="62" spans="1:10" ht="14.25" customHeight="1" x14ac:dyDescent="0.25">
      <c r="A62" s="412"/>
      <c r="B62" s="412"/>
      <c r="C62" s="412"/>
      <c r="D62" s="412"/>
      <c r="E62" s="412"/>
      <c r="F62" s="412"/>
      <c r="G62" s="412"/>
      <c r="H62" s="412"/>
      <c r="I62" s="412"/>
      <c r="J62" s="412"/>
    </row>
    <row r="63" spans="1:10" ht="14.25" customHeight="1" x14ac:dyDescent="0.25">
      <c r="A63" s="412"/>
      <c r="B63" s="412"/>
      <c r="C63" s="412"/>
      <c r="D63" s="412"/>
      <c r="E63" s="412"/>
      <c r="F63" s="412"/>
      <c r="G63" s="412"/>
      <c r="H63" s="412"/>
      <c r="I63" s="412"/>
      <c r="J63" s="412"/>
    </row>
    <row r="64" spans="1:10" ht="14.25" customHeight="1" x14ac:dyDescent="0.25">
      <c r="A64" s="412"/>
      <c r="B64" s="412"/>
      <c r="C64" s="412"/>
      <c r="D64" s="412"/>
      <c r="E64" s="412"/>
      <c r="F64" s="412"/>
      <c r="G64" s="412"/>
      <c r="H64" s="412"/>
      <c r="I64" s="412"/>
      <c r="J64" s="412"/>
    </row>
    <row r="65" spans="1:10" ht="14.25" customHeight="1" x14ac:dyDescent="0.25">
      <c r="A65" s="412"/>
      <c r="B65" s="412"/>
      <c r="C65" s="412"/>
      <c r="D65" s="412"/>
      <c r="E65" s="412"/>
      <c r="F65" s="412"/>
      <c r="G65" s="412"/>
      <c r="H65" s="412"/>
      <c r="I65" s="412"/>
      <c r="J65" s="412"/>
    </row>
    <row r="66" spans="1:10" ht="14.25" customHeight="1" x14ac:dyDescent="0.25">
      <c r="A66" s="412"/>
      <c r="B66" s="412"/>
      <c r="C66" s="412"/>
      <c r="D66" s="412"/>
      <c r="E66" s="412"/>
      <c r="F66" s="412"/>
      <c r="G66" s="412"/>
      <c r="H66" s="412"/>
      <c r="I66" s="412"/>
      <c r="J66" s="412"/>
    </row>
    <row r="67" spans="1:10" ht="14.25" customHeight="1" x14ac:dyDescent="0.25">
      <c r="A67" s="412"/>
      <c r="B67" s="412"/>
      <c r="C67" s="412"/>
      <c r="D67" s="412"/>
      <c r="E67" s="412"/>
      <c r="F67" s="412"/>
      <c r="G67" s="412"/>
      <c r="H67" s="412"/>
      <c r="I67" s="412"/>
      <c r="J67" s="412"/>
    </row>
    <row r="68" spans="1:10" ht="14.25" customHeight="1" x14ac:dyDescent="0.25">
      <c r="A68" s="412"/>
      <c r="B68" s="412"/>
      <c r="C68" s="412"/>
      <c r="D68" s="412"/>
      <c r="E68" s="412"/>
      <c r="F68" s="412"/>
      <c r="G68" s="412"/>
      <c r="H68" s="412"/>
      <c r="I68" s="412"/>
      <c r="J68" s="412"/>
    </row>
    <row r="69" spans="1:10" ht="14.25" customHeight="1" x14ac:dyDescent="0.25">
      <c r="A69" s="412"/>
      <c r="B69" s="412"/>
      <c r="C69" s="412"/>
      <c r="D69" s="412"/>
      <c r="E69" s="412"/>
      <c r="F69" s="412"/>
      <c r="G69" s="412"/>
      <c r="H69" s="412"/>
      <c r="I69" s="412"/>
      <c r="J69" s="412"/>
    </row>
    <row r="70" spans="1:10" ht="14.25" customHeight="1" x14ac:dyDescent="0.25">
      <c r="A70" s="412"/>
      <c r="B70" s="412"/>
      <c r="C70" s="412"/>
      <c r="D70" s="412"/>
      <c r="E70" s="412"/>
      <c r="F70" s="412"/>
      <c r="G70" s="412"/>
      <c r="H70" s="412"/>
      <c r="I70" s="412"/>
      <c r="J70" s="412"/>
    </row>
    <row r="71" spans="1:10" ht="14.25" customHeight="1" x14ac:dyDescent="0.25">
      <c r="A71" s="412"/>
      <c r="B71" s="412"/>
      <c r="C71" s="412"/>
      <c r="D71" s="412"/>
      <c r="E71" s="412"/>
      <c r="F71" s="412"/>
      <c r="G71" s="412"/>
      <c r="H71" s="412"/>
      <c r="I71" s="412"/>
      <c r="J71" s="412"/>
    </row>
  </sheetData>
  <mergeCells count="7">
    <mergeCell ref="T24:X24"/>
    <mergeCell ref="A19:D19"/>
    <mergeCell ref="C2:D2"/>
    <mergeCell ref="E2:F2"/>
    <mergeCell ref="G2:H2"/>
    <mergeCell ref="I2:J2"/>
    <mergeCell ref="A15:F15"/>
  </mergeCell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BreakPreview" topLeftCell="A13" zoomScale="60" zoomScaleNormal="100" zoomScalePageLayoutView="90" workbookViewId="0">
      <selection activeCell="E25" sqref="E2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5E989-5CFA-49CB-B3A0-3ABADE5130EA}">
  <sheetPr codeName="Sheet50">
    <tabColor rgb="FF190EFA"/>
  </sheetPr>
  <dimension ref="A1:K53"/>
  <sheetViews>
    <sheetView showZeros="0" view="pageBreakPreview" topLeftCell="A52" zoomScaleNormal="100" zoomScaleSheetLayoutView="100" workbookViewId="0">
      <selection activeCell="A33" sqref="A33"/>
    </sheetView>
  </sheetViews>
  <sheetFormatPr defaultColWidth="9.140625" defaultRowHeight="15" x14ac:dyDescent="0.25"/>
  <cols>
    <col min="1" max="1" width="58.7109375" style="412" customWidth="1"/>
    <col min="2" max="8" width="8.140625" style="412" customWidth="1"/>
    <col min="9" max="16384" width="9.140625" style="412"/>
  </cols>
  <sheetData>
    <row r="1" spans="1:10" x14ac:dyDescent="0.25">
      <c r="A1" s="2547" t="s">
        <v>918</v>
      </c>
      <c r="B1" s="408"/>
      <c r="C1" s="372"/>
      <c r="D1" s="406"/>
      <c r="E1" s="432"/>
      <c r="F1" s="372"/>
      <c r="G1" s="406"/>
    </row>
    <row r="2" spans="1:10" x14ac:dyDescent="0.25">
      <c r="A2" s="253" t="s">
        <v>917</v>
      </c>
      <c r="B2" s="408"/>
      <c r="C2" s="372"/>
      <c r="D2" s="406"/>
      <c r="E2" s="432"/>
      <c r="F2" s="372"/>
      <c r="G2" s="406"/>
      <c r="H2" s="485"/>
    </row>
    <row r="3" spans="1:10" ht="15.75" thickBot="1" x14ac:dyDescent="0.3">
      <c r="A3" s="1269"/>
      <c r="B3" s="378"/>
      <c r="C3" s="445"/>
      <c r="D3" s="445"/>
      <c r="E3" s="445"/>
      <c r="F3" s="445"/>
      <c r="G3" s="406"/>
    </row>
    <row r="4" spans="1:10" ht="15.75" thickBot="1" x14ac:dyDescent="0.3">
      <c r="A4" s="495" t="s">
        <v>173</v>
      </c>
      <c r="B4" s="464" t="s">
        <v>1399</v>
      </c>
      <c r="C4" s="464" t="s">
        <v>1107</v>
      </c>
      <c r="D4" s="464" t="s">
        <v>1106</v>
      </c>
      <c r="E4" s="463" t="s">
        <v>1105</v>
      </c>
      <c r="F4" s="463"/>
      <c r="G4" s="463"/>
      <c r="H4" s="463"/>
    </row>
    <row r="5" spans="1:10" x14ac:dyDescent="0.25">
      <c r="A5" s="494" t="s">
        <v>557</v>
      </c>
      <c r="B5" s="461"/>
      <c r="C5" s="460"/>
      <c r="D5" s="460"/>
      <c r="E5" s="460"/>
      <c r="F5" s="460"/>
      <c r="G5" s="460"/>
      <c r="H5" s="460"/>
    </row>
    <row r="6" spans="1:10" x14ac:dyDescent="0.25">
      <c r="A6" s="494" t="s">
        <v>556</v>
      </c>
      <c r="B6" s="1296">
        <v>25664</v>
      </c>
      <c r="C6" s="1295">
        <v>25765</v>
      </c>
      <c r="D6" s="1295">
        <v>25860</v>
      </c>
      <c r="E6" s="1295">
        <v>26869</v>
      </c>
      <c r="F6" s="1295"/>
      <c r="G6" s="1295"/>
      <c r="H6" s="1295"/>
    </row>
    <row r="7" spans="1:10" x14ac:dyDescent="0.25">
      <c r="A7" s="373" t="s">
        <v>555</v>
      </c>
      <c r="B7" s="1294">
        <v>0</v>
      </c>
      <c r="C7" s="1293">
        <v>0</v>
      </c>
      <c r="D7" s="1293">
        <v>0</v>
      </c>
      <c r="E7" s="1293">
        <v>0</v>
      </c>
      <c r="F7" s="1293"/>
      <c r="G7" s="1293"/>
      <c r="H7" s="1293"/>
    </row>
    <row r="8" spans="1:10" x14ac:dyDescent="0.25">
      <c r="A8" s="232" t="s">
        <v>554</v>
      </c>
      <c r="B8" s="1289">
        <v>25664</v>
      </c>
      <c r="C8" s="1288">
        <v>25765</v>
      </c>
      <c r="D8" s="1288">
        <v>25860</v>
      </c>
      <c r="E8" s="1288">
        <v>26869</v>
      </c>
      <c r="F8" s="1288"/>
      <c r="G8" s="1288"/>
      <c r="H8" s="1288"/>
      <c r="J8" s="1001"/>
    </row>
    <row r="9" spans="1:10" x14ac:dyDescent="0.25">
      <c r="A9" s="232" t="s">
        <v>553</v>
      </c>
      <c r="B9" s="1289">
        <v>0</v>
      </c>
      <c r="C9" s="1288">
        <v>0</v>
      </c>
      <c r="D9" s="1288">
        <v>0</v>
      </c>
      <c r="E9" s="1288">
        <v>0</v>
      </c>
      <c r="F9" s="1288"/>
      <c r="G9" s="1288"/>
      <c r="H9" s="1288"/>
    </row>
    <row r="10" spans="1:10" x14ac:dyDescent="0.25">
      <c r="A10" s="494" t="s">
        <v>552</v>
      </c>
      <c r="B10" s="1289">
        <v>-1676</v>
      </c>
      <c r="C10" s="1288">
        <v>-2382</v>
      </c>
      <c r="D10" s="1288">
        <v>-2385</v>
      </c>
      <c r="E10" s="1288">
        <v>-2331</v>
      </c>
      <c r="F10" s="1288"/>
      <c r="G10" s="1288"/>
      <c r="H10" s="1288"/>
    </row>
    <row r="11" spans="1:10" x14ac:dyDescent="0.25">
      <c r="A11" s="494" t="s">
        <v>551</v>
      </c>
      <c r="B11" s="1289">
        <v>0</v>
      </c>
      <c r="C11" s="1288">
        <v>0</v>
      </c>
      <c r="D11" s="1288">
        <v>-18</v>
      </c>
      <c r="E11" s="1288">
        <v>0</v>
      </c>
      <c r="F11" s="1288"/>
      <c r="G11" s="1288"/>
      <c r="H11" s="1288"/>
    </row>
    <row r="12" spans="1:10" x14ac:dyDescent="0.25">
      <c r="A12" s="494" t="s">
        <v>681</v>
      </c>
      <c r="B12" s="1289">
        <v>0</v>
      </c>
      <c r="C12" s="1288">
        <v>0</v>
      </c>
      <c r="D12" s="1288">
        <v>0</v>
      </c>
      <c r="E12" s="1288">
        <v>0</v>
      </c>
      <c r="F12" s="1288"/>
      <c r="G12" s="1288"/>
      <c r="H12" s="1288"/>
    </row>
    <row r="13" spans="1:10" x14ac:dyDescent="0.25">
      <c r="A13" s="494" t="s">
        <v>680</v>
      </c>
      <c r="B13" s="1289">
        <v>-122</v>
      </c>
      <c r="C13" s="1288">
        <v>-140</v>
      </c>
      <c r="D13" s="1288">
        <v>-148</v>
      </c>
      <c r="E13" s="1288">
        <v>-116</v>
      </c>
      <c r="F13" s="1288"/>
      <c r="G13" s="1288"/>
      <c r="H13" s="1288"/>
    </row>
    <row r="14" spans="1:10" x14ac:dyDescent="0.25">
      <c r="A14" s="232" t="s">
        <v>540</v>
      </c>
      <c r="B14" s="1289">
        <v>-324</v>
      </c>
      <c r="C14" s="1288">
        <v>-256</v>
      </c>
      <c r="D14" s="1288">
        <v>-233</v>
      </c>
      <c r="E14" s="1288">
        <v>-363</v>
      </c>
      <c r="F14" s="1288"/>
      <c r="G14" s="1288"/>
      <c r="H14" s="1288"/>
    </row>
    <row r="15" spans="1:10" x14ac:dyDescent="0.25">
      <c r="A15" s="373" t="s">
        <v>550</v>
      </c>
      <c r="B15" s="1291">
        <v>-2121</v>
      </c>
      <c r="C15" s="1290">
        <v>-2778</v>
      </c>
      <c r="D15" s="1290">
        <v>-2783</v>
      </c>
      <c r="E15" s="1290">
        <v>-2810</v>
      </c>
      <c r="F15" s="1290"/>
      <c r="G15" s="1290"/>
      <c r="H15" s="1290"/>
    </row>
    <row r="16" spans="1:10" x14ac:dyDescent="0.25">
      <c r="A16" s="963" t="s">
        <v>549</v>
      </c>
      <c r="B16" s="965">
        <v>23542</v>
      </c>
      <c r="C16" s="964">
        <v>22987</v>
      </c>
      <c r="D16" s="964">
        <v>23077</v>
      </c>
      <c r="E16" s="964">
        <v>24059</v>
      </c>
      <c r="F16" s="964"/>
      <c r="G16" s="964"/>
      <c r="H16" s="964"/>
    </row>
    <row r="17" spans="1:11" x14ac:dyDescent="0.25">
      <c r="A17" s="967" t="s">
        <v>548</v>
      </c>
      <c r="B17" s="1292">
        <v>3182</v>
      </c>
      <c r="C17" s="1292">
        <v>3957</v>
      </c>
      <c r="D17" s="1292">
        <v>4002</v>
      </c>
      <c r="E17" s="1292">
        <v>2860</v>
      </c>
      <c r="F17" s="1292"/>
      <c r="G17" s="1292"/>
      <c r="H17" s="1292"/>
    </row>
    <row r="18" spans="1:11" x14ac:dyDescent="0.25">
      <c r="A18" s="236" t="s">
        <v>547</v>
      </c>
      <c r="B18" s="1289">
        <v>-27</v>
      </c>
      <c r="C18" s="1288">
        <v>-8</v>
      </c>
      <c r="D18" s="1288">
        <v>-12</v>
      </c>
      <c r="E18" s="1288">
        <v>-11</v>
      </c>
      <c r="F18" s="1288"/>
      <c r="G18" s="1288"/>
      <c r="H18" s="1288"/>
    </row>
    <row r="19" spans="1:11" x14ac:dyDescent="0.25">
      <c r="A19" s="493" t="s">
        <v>546</v>
      </c>
      <c r="B19" s="1291">
        <v>3155</v>
      </c>
      <c r="C19" s="1290">
        <v>3949</v>
      </c>
      <c r="D19" s="1290">
        <v>3991</v>
      </c>
      <c r="E19" s="1290">
        <v>2849</v>
      </c>
      <c r="F19" s="1290"/>
      <c r="G19" s="1290"/>
      <c r="H19" s="1290"/>
    </row>
    <row r="20" spans="1:11" x14ac:dyDescent="0.25">
      <c r="A20" s="963" t="s">
        <v>545</v>
      </c>
      <c r="B20" s="965">
        <v>26697</v>
      </c>
      <c r="C20" s="964">
        <v>26936</v>
      </c>
      <c r="D20" s="964">
        <v>27068</v>
      </c>
      <c r="E20" s="964">
        <v>26908</v>
      </c>
      <c r="F20" s="964"/>
      <c r="G20" s="964"/>
      <c r="H20" s="964"/>
    </row>
    <row r="21" spans="1:11" x14ac:dyDescent="0.25">
      <c r="A21" s="966" t="s">
        <v>544</v>
      </c>
      <c r="B21" s="965">
        <v>4789</v>
      </c>
      <c r="C21" s="964">
        <v>4906</v>
      </c>
      <c r="D21" s="964">
        <v>4801</v>
      </c>
      <c r="E21" s="964">
        <v>4960</v>
      </c>
      <c r="F21" s="964"/>
      <c r="G21" s="964"/>
      <c r="H21" s="964"/>
      <c r="K21" s="1341" t="s">
        <v>0</v>
      </c>
    </row>
    <row r="22" spans="1:11" x14ac:dyDescent="0.25">
      <c r="A22" s="232" t="s">
        <v>543</v>
      </c>
      <c r="B22" s="1289">
        <v>288</v>
      </c>
      <c r="C22" s="1288">
        <v>122</v>
      </c>
      <c r="D22" s="1288">
        <v>135</v>
      </c>
      <c r="E22" s="1288">
        <v>111</v>
      </c>
      <c r="F22" s="1288"/>
      <c r="G22" s="1288"/>
      <c r="H22" s="1288"/>
    </row>
    <row r="23" spans="1:11" x14ac:dyDescent="0.25">
      <c r="A23" s="232" t="s">
        <v>542</v>
      </c>
      <c r="B23" s="1289"/>
      <c r="C23" s="1288"/>
      <c r="D23" s="1288"/>
      <c r="E23" s="1288"/>
      <c r="F23" s="1288"/>
      <c r="G23" s="1288"/>
      <c r="H23" s="1288"/>
    </row>
    <row r="24" spans="1:11" x14ac:dyDescent="0.25">
      <c r="A24" s="232" t="s">
        <v>469</v>
      </c>
      <c r="B24" s="1289">
        <v>-1000</v>
      </c>
      <c r="C24" s="1288">
        <v>-1000</v>
      </c>
      <c r="D24" s="1288">
        <v>-1000</v>
      </c>
      <c r="E24" s="1288">
        <v>-1000</v>
      </c>
      <c r="F24" s="1288"/>
      <c r="G24" s="1288"/>
      <c r="H24" s="1288"/>
    </row>
    <row r="25" spans="1:11" x14ac:dyDescent="0.25">
      <c r="A25" s="232" t="s">
        <v>541</v>
      </c>
      <c r="B25" s="1289"/>
      <c r="C25" s="1288"/>
      <c r="D25" s="1288"/>
      <c r="E25" s="1288"/>
      <c r="F25" s="1288"/>
      <c r="G25" s="1288"/>
      <c r="H25" s="1288"/>
    </row>
    <row r="26" spans="1:11" x14ac:dyDescent="0.25">
      <c r="A26" s="232" t="s">
        <v>540</v>
      </c>
      <c r="B26" s="1289">
        <v>-62</v>
      </c>
      <c r="C26" s="1288">
        <v>-63</v>
      </c>
      <c r="D26" s="1288">
        <v>-49</v>
      </c>
      <c r="E26" s="1288">
        <v>-51</v>
      </c>
      <c r="F26" s="1288"/>
      <c r="G26" s="1288"/>
      <c r="H26" s="1288"/>
    </row>
    <row r="27" spans="1:11" x14ac:dyDescent="0.25">
      <c r="A27" s="963" t="s">
        <v>539</v>
      </c>
      <c r="B27" s="965">
        <v>-774</v>
      </c>
      <c r="C27" s="964">
        <v>-941</v>
      </c>
      <c r="D27" s="964">
        <v>-914</v>
      </c>
      <c r="E27" s="964">
        <v>-940</v>
      </c>
      <c r="F27" s="964"/>
      <c r="G27" s="964"/>
      <c r="H27" s="964"/>
    </row>
    <row r="28" spans="1:11" x14ac:dyDescent="0.25">
      <c r="A28" s="963" t="s">
        <v>470</v>
      </c>
      <c r="B28" s="965">
        <v>4015</v>
      </c>
      <c r="C28" s="964">
        <v>3965</v>
      </c>
      <c r="D28" s="964">
        <v>3887</v>
      </c>
      <c r="E28" s="964">
        <v>4020</v>
      </c>
      <c r="F28" s="964"/>
      <c r="G28" s="964"/>
      <c r="H28" s="964"/>
    </row>
    <row r="29" spans="1:11" x14ac:dyDescent="0.25">
      <c r="A29" s="963" t="s">
        <v>981</v>
      </c>
      <c r="B29" s="962">
        <v>30712</v>
      </c>
      <c r="C29" s="961">
        <v>30901</v>
      </c>
      <c r="D29" s="961">
        <v>30955</v>
      </c>
      <c r="E29" s="961">
        <v>30928</v>
      </c>
      <c r="F29" s="961"/>
      <c r="G29" s="961"/>
      <c r="H29" s="961"/>
    </row>
    <row r="30" spans="1:11" x14ac:dyDescent="0.25">
      <c r="A30" s="492" t="s">
        <v>682</v>
      </c>
      <c r="B30" s="1287"/>
      <c r="C30" s="1283"/>
      <c r="D30" s="1283"/>
      <c r="E30" s="1283"/>
      <c r="F30" s="1283"/>
      <c r="G30" s="372"/>
    </row>
    <row r="31" spans="1:11" x14ac:dyDescent="0.25">
      <c r="A31" s="1692" t="s">
        <v>1409</v>
      </c>
      <c r="B31" s="1150"/>
      <c r="C31" s="1149"/>
      <c r="D31" s="1149"/>
      <c r="E31" s="1149"/>
      <c r="F31" s="1149"/>
      <c r="G31" s="372"/>
    </row>
    <row r="32" spans="1:11" x14ac:dyDescent="0.25">
      <c r="B32" s="1286"/>
      <c r="C32" s="1282"/>
      <c r="D32" s="1282"/>
      <c r="E32" s="1282"/>
      <c r="F32" s="1282"/>
      <c r="G32" s="372"/>
    </row>
    <row r="33" spans="1:8" ht="15.75" thickBot="1" x14ac:dyDescent="0.3">
      <c r="A33" s="2546" t="s">
        <v>916</v>
      </c>
      <c r="B33" s="378"/>
      <c r="C33" s="445"/>
      <c r="D33" s="445"/>
      <c r="E33" s="445"/>
      <c r="F33" s="445"/>
      <c r="G33" s="372"/>
    </row>
    <row r="34" spans="1:8" ht="15.75" thickBot="1" x14ac:dyDescent="0.3">
      <c r="A34" s="379" t="s">
        <v>173</v>
      </c>
      <c r="B34" s="464" t="s">
        <v>1335</v>
      </c>
      <c r="C34" s="376" t="s">
        <v>1004</v>
      </c>
      <c r="D34" s="376" t="s">
        <v>957</v>
      </c>
      <c r="E34" s="388" t="s">
        <v>874</v>
      </c>
      <c r="F34" s="388"/>
      <c r="G34" s="388"/>
      <c r="H34" s="1691"/>
    </row>
    <row r="35" spans="1:8" x14ac:dyDescent="0.25">
      <c r="A35" s="381" t="s">
        <v>750</v>
      </c>
      <c r="B35" s="436">
        <v>23529</v>
      </c>
      <c r="C35" s="491">
        <v>22977</v>
      </c>
      <c r="D35" s="491">
        <v>23066</v>
      </c>
      <c r="E35" s="491">
        <v>24027</v>
      </c>
      <c r="F35" s="491"/>
      <c r="G35" s="491"/>
      <c r="H35" s="491"/>
    </row>
    <row r="36" spans="1:8" x14ac:dyDescent="0.25">
      <c r="A36" s="490" t="s">
        <v>749</v>
      </c>
      <c r="B36" s="489">
        <v>30699</v>
      </c>
      <c r="C36" s="488">
        <v>30891</v>
      </c>
      <c r="D36" s="488">
        <v>30944</v>
      </c>
      <c r="E36" s="488">
        <v>30896</v>
      </c>
      <c r="F36" s="488"/>
      <c r="G36" s="488"/>
      <c r="H36" s="488"/>
    </row>
    <row r="37" spans="1:8" x14ac:dyDescent="0.25">
      <c r="B37" s="447"/>
    </row>
    <row r="38" spans="1:8" x14ac:dyDescent="0.25">
      <c r="A38" s="1192" t="s">
        <v>1102</v>
      </c>
      <c r="B38" s="393"/>
      <c r="C38" s="1160"/>
      <c r="D38" s="1160"/>
    </row>
    <row r="39" spans="1:8" ht="15.75" thickBot="1" x14ac:dyDescent="0.3">
      <c r="A39" s="381"/>
      <c r="B39" s="378"/>
      <c r="C39" s="1158"/>
      <c r="D39" s="1158"/>
    </row>
    <row r="40" spans="1:8" ht="15.75" thickBot="1" x14ac:dyDescent="0.3">
      <c r="A40" s="379" t="s">
        <v>349</v>
      </c>
      <c r="B40" s="390" t="s">
        <v>1335</v>
      </c>
      <c r="C40" s="376" t="s">
        <v>1004</v>
      </c>
      <c r="D40" s="376" t="s">
        <v>957</v>
      </c>
      <c r="E40" s="376" t="s">
        <v>874</v>
      </c>
    </row>
    <row r="41" spans="1:8" x14ac:dyDescent="0.25">
      <c r="A41" s="232" t="s">
        <v>928</v>
      </c>
      <c r="B41" s="1157">
        <v>15.8</v>
      </c>
      <c r="C41" s="1156">
        <v>15.3</v>
      </c>
      <c r="D41" s="1156">
        <v>15.4</v>
      </c>
      <c r="E41" s="1156">
        <v>16</v>
      </c>
    </row>
    <row r="42" spans="1:8" x14ac:dyDescent="0.25">
      <c r="A42" s="232" t="s">
        <v>927</v>
      </c>
      <c r="B42" s="1157">
        <v>18</v>
      </c>
      <c r="C42" s="1156">
        <v>17.899999999999999</v>
      </c>
      <c r="D42" s="1156">
        <v>18.100000000000001</v>
      </c>
      <c r="E42" s="1156">
        <v>17.899999999999999</v>
      </c>
    </row>
    <row r="43" spans="1:8" x14ac:dyDescent="0.25">
      <c r="A43" s="232" t="s">
        <v>926</v>
      </c>
      <c r="B43" s="1157">
        <v>20.7</v>
      </c>
      <c r="C43" s="1156">
        <v>20.6</v>
      </c>
      <c r="D43" s="1156">
        <v>20.7</v>
      </c>
      <c r="E43" s="1156">
        <v>20.6</v>
      </c>
    </row>
    <row r="44" spans="1:8" x14ac:dyDescent="0.25">
      <c r="A44" s="232" t="s">
        <v>925</v>
      </c>
      <c r="B44" s="1157">
        <v>15.9</v>
      </c>
      <c r="C44" s="1156">
        <v>15.3</v>
      </c>
      <c r="D44" s="1156">
        <v>15.4</v>
      </c>
      <c r="E44" s="1156">
        <v>16</v>
      </c>
    </row>
    <row r="45" spans="1:8" x14ac:dyDescent="0.25">
      <c r="A45" s="232" t="s">
        <v>924</v>
      </c>
      <c r="B45" s="1157">
        <v>18</v>
      </c>
      <c r="C45" s="1156">
        <v>18</v>
      </c>
      <c r="D45" s="1156">
        <v>18.100000000000001</v>
      </c>
      <c r="E45" s="1156">
        <v>17.899999999999999</v>
      </c>
    </row>
    <row r="46" spans="1:8" x14ac:dyDescent="0.25">
      <c r="A46" s="232" t="s">
        <v>923</v>
      </c>
      <c r="B46" s="1157">
        <v>20.7</v>
      </c>
      <c r="C46" s="1156">
        <v>20.6</v>
      </c>
      <c r="D46" s="1156">
        <v>20.7</v>
      </c>
      <c r="E46" s="1156">
        <v>20.6</v>
      </c>
    </row>
    <row r="47" spans="1:8" x14ac:dyDescent="0.25">
      <c r="A47" s="224"/>
      <c r="B47" s="447"/>
    </row>
    <row r="48" spans="1:8" ht="15.75" thickBot="1" x14ac:dyDescent="0.3">
      <c r="A48" s="487" t="s">
        <v>468</v>
      </c>
      <c r="B48" s="378"/>
      <c r="C48" s="445"/>
      <c r="D48" s="445"/>
      <c r="E48" s="445"/>
      <c r="F48" s="445"/>
    </row>
    <row r="49" spans="1:8" ht="15.75" thickBot="1" x14ac:dyDescent="0.3">
      <c r="A49" s="377"/>
      <c r="B49" s="464" t="s">
        <v>1408</v>
      </c>
      <c r="C49" s="376" t="s">
        <v>1104</v>
      </c>
      <c r="D49" s="376" t="s">
        <v>1103</v>
      </c>
      <c r="E49" s="375" t="s">
        <v>1407</v>
      </c>
      <c r="F49" s="375"/>
      <c r="G49" s="375"/>
      <c r="H49" s="375"/>
    </row>
    <row r="50" spans="1:8" x14ac:dyDescent="0.25">
      <c r="A50" s="232" t="s">
        <v>467</v>
      </c>
      <c r="B50" s="374">
        <v>26697</v>
      </c>
      <c r="C50" s="486">
        <v>26936</v>
      </c>
      <c r="D50" s="486">
        <v>27068</v>
      </c>
      <c r="E50" s="486">
        <v>26908</v>
      </c>
      <c r="F50" s="486"/>
      <c r="G50" s="486"/>
      <c r="H50" s="486"/>
    </row>
    <row r="51" spans="1:8" x14ac:dyDescent="0.25">
      <c r="A51" s="232" t="s">
        <v>466</v>
      </c>
      <c r="B51" s="486">
        <v>464831</v>
      </c>
      <c r="C51" s="486">
        <v>472183</v>
      </c>
      <c r="D51" s="486">
        <v>481518</v>
      </c>
      <c r="E51" s="486">
        <v>453689</v>
      </c>
      <c r="F51" s="486"/>
      <c r="G51" s="486"/>
      <c r="H51" s="486"/>
    </row>
    <row r="52" spans="1:8" x14ac:dyDescent="0.25">
      <c r="A52" s="373" t="s">
        <v>465</v>
      </c>
      <c r="B52" s="431">
        <v>5.7</v>
      </c>
      <c r="C52" s="431">
        <v>5.7</v>
      </c>
      <c r="D52" s="431">
        <v>5.6</v>
      </c>
      <c r="E52" s="431">
        <v>5.9</v>
      </c>
      <c r="F52" s="431"/>
      <c r="G52" s="431"/>
      <c r="H52" s="431"/>
    </row>
    <row r="53" spans="1:8" x14ac:dyDescent="0.25">
      <c r="A53" s="224" t="s">
        <v>1406</v>
      </c>
      <c r="B53" s="447"/>
    </row>
  </sheetData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8763-59FB-43E6-ACD9-387260E5FE65}">
  <sheetPr codeName="Sheet51"/>
  <dimension ref="A1:I66"/>
  <sheetViews>
    <sheetView showGridLines="0" showZeros="0" view="pageBreakPreview" topLeftCell="A69" zoomScaleNormal="100" zoomScaleSheetLayoutView="100" workbookViewId="0">
      <selection activeCell="I12" sqref="I12"/>
    </sheetView>
  </sheetViews>
  <sheetFormatPr defaultColWidth="9.140625" defaultRowHeight="15" x14ac:dyDescent="0.25"/>
  <cols>
    <col min="1" max="1" width="47" style="372" customWidth="1"/>
    <col min="2" max="9" width="11.7109375" style="412" customWidth="1"/>
    <col min="10" max="16384" width="9.140625" style="412"/>
  </cols>
  <sheetData>
    <row r="1" spans="1:9" x14ac:dyDescent="0.25">
      <c r="A1" s="223" t="s">
        <v>921</v>
      </c>
      <c r="B1" s="222"/>
      <c r="C1" s="221"/>
      <c r="D1" s="220"/>
      <c r="E1" s="220"/>
      <c r="F1" s="222"/>
      <c r="G1" s="221"/>
    </row>
    <row r="2" spans="1:9" x14ac:dyDescent="0.25">
      <c r="A2" s="223"/>
      <c r="B2" s="222"/>
      <c r="C2" s="221"/>
      <c r="D2" s="220"/>
      <c r="E2" s="220"/>
      <c r="F2" s="222"/>
      <c r="G2" s="221"/>
    </row>
    <row r="3" spans="1:9" x14ac:dyDescent="0.25">
      <c r="A3" s="420" t="s">
        <v>0</v>
      </c>
      <c r="B3" s="2708" t="s">
        <v>1390</v>
      </c>
      <c r="C3" s="2708"/>
      <c r="D3" s="2708" t="s">
        <v>914</v>
      </c>
      <c r="E3" s="2708"/>
      <c r="F3" s="2708"/>
      <c r="G3" s="2708"/>
    </row>
    <row r="4" spans="1:9" ht="15" customHeight="1" x14ac:dyDescent="0.25">
      <c r="A4" s="1269"/>
      <c r="B4" s="2709" t="s">
        <v>524</v>
      </c>
      <c r="C4" s="2709" t="s">
        <v>523</v>
      </c>
      <c r="D4" s="2711" t="s">
        <v>524</v>
      </c>
      <c r="E4" s="2711" t="s">
        <v>523</v>
      </c>
      <c r="F4" s="2709"/>
      <c r="G4" s="2709"/>
      <c r="H4" s="419"/>
      <c r="I4" s="419"/>
    </row>
    <row r="5" spans="1:9" ht="15.75" thickBot="1" x14ac:dyDescent="0.3">
      <c r="A5" s="377" t="s">
        <v>173</v>
      </c>
      <c r="B5" s="2710"/>
      <c r="C5" s="2710"/>
      <c r="D5" s="2712"/>
      <c r="E5" s="2712"/>
      <c r="F5" s="2710"/>
      <c r="G5" s="2710"/>
      <c r="H5" s="419"/>
      <c r="I5" s="419"/>
    </row>
    <row r="6" spans="1:9" x14ac:dyDescent="0.25">
      <c r="A6" s="507" t="s">
        <v>522</v>
      </c>
      <c r="B6" s="413">
        <v>9875</v>
      </c>
      <c r="C6" s="413">
        <v>123433</v>
      </c>
      <c r="D6" s="413">
        <v>9899</v>
      </c>
      <c r="E6" s="413">
        <v>123740</v>
      </c>
      <c r="F6" s="413"/>
      <c r="G6" s="413"/>
      <c r="H6" s="418"/>
      <c r="I6" s="418"/>
    </row>
    <row r="7" spans="1:9" x14ac:dyDescent="0.25">
      <c r="A7" s="442" t="s">
        <v>521</v>
      </c>
      <c r="B7" s="374">
        <v>697</v>
      </c>
      <c r="C7" s="374">
        <v>8718</v>
      </c>
      <c r="D7" s="374">
        <v>539</v>
      </c>
      <c r="E7" s="374">
        <v>6741</v>
      </c>
      <c r="F7" s="374"/>
      <c r="G7" s="374"/>
      <c r="H7" s="418"/>
      <c r="I7" s="418"/>
    </row>
    <row r="8" spans="1:9" x14ac:dyDescent="0.25">
      <c r="A8" s="442"/>
      <c r="B8" s="374" t="s">
        <v>85</v>
      </c>
      <c r="C8" s="374" t="s">
        <v>85</v>
      </c>
      <c r="D8" s="374" t="s">
        <v>85</v>
      </c>
      <c r="E8" s="374" t="s">
        <v>85</v>
      </c>
      <c r="F8" s="374"/>
      <c r="G8" s="374"/>
    </row>
    <row r="9" spans="1:9" x14ac:dyDescent="0.25">
      <c r="A9" s="442" t="s">
        <v>520</v>
      </c>
      <c r="B9" s="374">
        <v>7116</v>
      </c>
      <c r="C9" s="374">
        <v>88947</v>
      </c>
      <c r="D9" s="374">
        <v>7089</v>
      </c>
      <c r="E9" s="374">
        <v>88619</v>
      </c>
      <c r="F9" s="374"/>
      <c r="G9" s="374"/>
    </row>
    <row r="10" spans="1:9" x14ac:dyDescent="0.25">
      <c r="A10" s="442" t="s">
        <v>490</v>
      </c>
      <c r="B10" s="374">
        <v>0</v>
      </c>
      <c r="C10" s="374">
        <v>0</v>
      </c>
      <c r="D10" s="374">
        <v>0</v>
      </c>
      <c r="E10" s="374">
        <v>0</v>
      </c>
      <c r="F10" s="374"/>
      <c r="G10" s="374"/>
      <c r="I10" s="1001"/>
    </row>
    <row r="11" spans="1:9" x14ac:dyDescent="0.25">
      <c r="A11" s="442" t="s">
        <v>496</v>
      </c>
      <c r="B11" s="374">
        <v>5646</v>
      </c>
      <c r="C11" s="374">
        <v>70577</v>
      </c>
      <c r="D11" s="374">
        <v>5359</v>
      </c>
      <c r="E11" s="374">
        <v>66992</v>
      </c>
      <c r="F11" s="374"/>
      <c r="G11" s="374"/>
    </row>
    <row r="12" spans="1:9" x14ac:dyDescent="0.25">
      <c r="A12" s="509" t="s">
        <v>519</v>
      </c>
      <c r="B12" s="374">
        <v>5052</v>
      </c>
      <c r="C12" s="374">
        <v>63144</v>
      </c>
      <c r="D12" s="374">
        <v>4875</v>
      </c>
      <c r="E12" s="374">
        <v>60935</v>
      </c>
      <c r="F12" s="374"/>
      <c r="G12" s="374"/>
    </row>
    <row r="13" spans="1:9" x14ac:dyDescent="0.25">
      <c r="A13" s="509" t="s">
        <v>518</v>
      </c>
      <c r="B13" s="374">
        <v>595</v>
      </c>
      <c r="C13" s="374">
        <v>7433</v>
      </c>
      <c r="D13" s="374">
        <v>484</v>
      </c>
      <c r="E13" s="374">
        <v>6057</v>
      </c>
      <c r="F13" s="374"/>
      <c r="G13" s="374"/>
    </row>
    <row r="14" spans="1:9" x14ac:dyDescent="0.25">
      <c r="A14" s="442" t="s">
        <v>493</v>
      </c>
      <c r="B14" s="374">
        <v>444</v>
      </c>
      <c r="C14" s="374">
        <v>5553</v>
      </c>
      <c r="D14" s="374">
        <v>493</v>
      </c>
      <c r="E14" s="374">
        <v>6164</v>
      </c>
      <c r="F14" s="374"/>
      <c r="G14" s="374"/>
    </row>
    <row r="15" spans="1:9" x14ac:dyDescent="0.25">
      <c r="A15" s="442" t="s">
        <v>489</v>
      </c>
      <c r="B15" s="374">
        <v>874</v>
      </c>
      <c r="C15" s="374">
        <v>10919</v>
      </c>
      <c r="D15" s="374">
        <v>1104</v>
      </c>
      <c r="E15" s="374">
        <v>13803</v>
      </c>
      <c r="F15" s="374"/>
      <c r="G15" s="374"/>
    </row>
    <row r="16" spans="1:9" x14ac:dyDescent="0.25">
      <c r="A16" s="442" t="s">
        <v>488</v>
      </c>
      <c r="B16" s="374">
        <v>152</v>
      </c>
      <c r="C16" s="374">
        <v>1898</v>
      </c>
      <c r="D16" s="374">
        <v>133</v>
      </c>
      <c r="E16" s="374">
        <v>1660</v>
      </c>
      <c r="F16" s="374"/>
      <c r="G16" s="374"/>
    </row>
    <row r="17" spans="1:7" x14ac:dyDescent="0.25">
      <c r="A17" s="442"/>
      <c r="B17" s="374"/>
      <c r="C17" s="374" t="s">
        <v>85</v>
      </c>
      <c r="D17" s="374"/>
      <c r="E17" s="1134" t="s">
        <v>85</v>
      </c>
      <c r="F17" s="1134"/>
      <c r="G17" s="1134"/>
    </row>
    <row r="18" spans="1:7" x14ac:dyDescent="0.25">
      <c r="A18" s="442" t="s">
        <v>491</v>
      </c>
      <c r="B18" s="374">
        <v>2759</v>
      </c>
      <c r="C18" s="374">
        <v>34487</v>
      </c>
      <c r="D18" s="374">
        <v>2810</v>
      </c>
      <c r="E18" s="374">
        <v>35121</v>
      </c>
      <c r="F18" s="374"/>
      <c r="G18" s="374"/>
    </row>
    <row r="19" spans="1:7" x14ac:dyDescent="0.25">
      <c r="A19" s="442" t="s">
        <v>517</v>
      </c>
      <c r="B19" s="374">
        <v>67</v>
      </c>
      <c r="C19" s="374">
        <v>836</v>
      </c>
      <c r="D19" s="374">
        <v>36</v>
      </c>
      <c r="E19" s="374">
        <v>452</v>
      </c>
      <c r="F19" s="374"/>
      <c r="G19" s="374"/>
    </row>
    <row r="20" spans="1:7" x14ac:dyDescent="0.25">
      <c r="A20" s="442" t="s">
        <v>516</v>
      </c>
      <c r="B20" s="374">
        <v>6</v>
      </c>
      <c r="C20" s="374">
        <v>74</v>
      </c>
      <c r="D20" s="374">
        <v>6</v>
      </c>
      <c r="E20" s="374">
        <v>76</v>
      </c>
      <c r="F20" s="374"/>
      <c r="G20" s="374"/>
    </row>
    <row r="21" spans="1:7" x14ac:dyDescent="0.25">
      <c r="A21" s="442" t="s">
        <v>515</v>
      </c>
      <c r="B21" s="374">
        <v>0</v>
      </c>
      <c r="C21" s="374">
        <v>0</v>
      </c>
      <c r="D21" s="374">
        <v>0</v>
      </c>
      <c r="E21" s="374">
        <v>0</v>
      </c>
      <c r="F21" s="374"/>
      <c r="G21" s="374"/>
    </row>
    <row r="22" spans="1:7" x14ac:dyDescent="0.25">
      <c r="A22" s="442" t="s">
        <v>514</v>
      </c>
      <c r="B22" s="374">
        <v>0</v>
      </c>
      <c r="C22" s="374">
        <v>0</v>
      </c>
      <c r="D22" s="374">
        <v>0</v>
      </c>
      <c r="E22" s="374">
        <v>0</v>
      </c>
      <c r="F22" s="374"/>
      <c r="G22" s="374"/>
    </row>
    <row r="23" spans="1:7" x14ac:dyDescent="0.25">
      <c r="A23" s="442" t="s">
        <v>513</v>
      </c>
      <c r="B23" s="374">
        <v>0</v>
      </c>
      <c r="C23" s="374">
        <v>0</v>
      </c>
      <c r="D23" s="374">
        <v>0</v>
      </c>
      <c r="E23" s="374">
        <v>0</v>
      </c>
      <c r="F23" s="374"/>
      <c r="G23" s="374"/>
    </row>
    <row r="24" spans="1:7" x14ac:dyDescent="0.25">
      <c r="A24" s="442" t="s">
        <v>512</v>
      </c>
      <c r="B24" s="374">
        <v>829</v>
      </c>
      <c r="C24" s="374">
        <v>10359</v>
      </c>
      <c r="D24" s="374">
        <v>1061</v>
      </c>
      <c r="E24" s="374">
        <v>13259</v>
      </c>
      <c r="F24" s="374"/>
      <c r="G24" s="374"/>
    </row>
    <row r="25" spans="1:7" x14ac:dyDescent="0.25">
      <c r="A25" s="442" t="s">
        <v>511</v>
      </c>
      <c r="B25" s="374">
        <v>387</v>
      </c>
      <c r="C25" s="374">
        <v>4838</v>
      </c>
      <c r="D25" s="374">
        <v>366</v>
      </c>
      <c r="E25" s="374">
        <v>4567</v>
      </c>
      <c r="F25" s="374"/>
      <c r="G25" s="374"/>
    </row>
    <row r="26" spans="1:7" x14ac:dyDescent="0.25">
      <c r="A26" s="442" t="s">
        <v>510</v>
      </c>
      <c r="B26" s="374">
        <v>3</v>
      </c>
      <c r="C26" s="374">
        <v>41</v>
      </c>
      <c r="D26" s="374">
        <v>4</v>
      </c>
      <c r="E26" s="374">
        <v>45</v>
      </c>
      <c r="F26" s="374"/>
      <c r="G26" s="374"/>
    </row>
    <row r="27" spans="1:7" x14ac:dyDescent="0.25">
      <c r="A27" s="442" t="s">
        <v>509</v>
      </c>
      <c r="B27" s="374">
        <v>0</v>
      </c>
      <c r="C27" s="374">
        <v>5</v>
      </c>
      <c r="D27" s="374">
        <v>1</v>
      </c>
      <c r="E27" s="374">
        <v>9</v>
      </c>
      <c r="F27" s="374"/>
      <c r="G27" s="374"/>
    </row>
    <row r="28" spans="1:7" x14ac:dyDescent="0.25">
      <c r="A28" s="442" t="s">
        <v>508</v>
      </c>
      <c r="B28" s="374">
        <v>0</v>
      </c>
      <c r="C28" s="374">
        <v>0</v>
      </c>
      <c r="D28" s="374">
        <v>0</v>
      </c>
      <c r="E28" s="374">
        <v>0</v>
      </c>
      <c r="F28" s="374"/>
      <c r="G28" s="374"/>
    </row>
    <row r="29" spans="1:7" x14ac:dyDescent="0.25">
      <c r="A29" s="442" t="s">
        <v>507</v>
      </c>
      <c r="B29" s="374">
        <v>78</v>
      </c>
      <c r="C29" s="374">
        <v>973</v>
      </c>
      <c r="D29" s="374">
        <v>63</v>
      </c>
      <c r="E29" s="374">
        <v>793</v>
      </c>
      <c r="F29" s="374"/>
      <c r="G29" s="374"/>
    </row>
    <row r="30" spans="1:7" x14ac:dyDescent="0.25">
      <c r="A30" s="442" t="s">
        <v>506</v>
      </c>
      <c r="B30" s="374">
        <v>38</v>
      </c>
      <c r="C30" s="374">
        <v>476</v>
      </c>
      <c r="D30" s="374">
        <v>49</v>
      </c>
      <c r="E30" s="374">
        <v>617</v>
      </c>
      <c r="F30" s="374"/>
      <c r="G30" s="374"/>
    </row>
    <row r="31" spans="1:7" x14ac:dyDescent="0.25">
      <c r="A31" s="508" t="s">
        <v>505</v>
      </c>
      <c r="B31" s="374">
        <v>0</v>
      </c>
      <c r="C31" s="374">
        <v>0</v>
      </c>
      <c r="D31" s="374">
        <v>0</v>
      </c>
      <c r="E31" s="374">
        <v>0</v>
      </c>
      <c r="F31" s="374"/>
      <c r="G31" s="374"/>
    </row>
    <row r="32" spans="1:7" x14ac:dyDescent="0.25">
      <c r="A32" s="442" t="s">
        <v>504</v>
      </c>
      <c r="B32" s="374">
        <v>23</v>
      </c>
      <c r="C32" s="374">
        <v>290</v>
      </c>
      <c r="D32" s="374">
        <v>0</v>
      </c>
      <c r="E32" s="374">
        <v>0</v>
      </c>
      <c r="F32" s="374"/>
      <c r="G32" s="374"/>
    </row>
    <row r="33" spans="1:7" x14ac:dyDescent="0.25">
      <c r="A33" s="442" t="s">
        <v>503</v>
      </c>
      <c r="B33" s="374">
        <v>1320</v>
      </c>
      <c r="C33" s="374">
        <v>16505</v>
      </c>
      <c r="D33" s="374">
        <v>1223</v>
      </c>
      <c r="E33" s="374">
        <v>15285</v>
      </c>
      <c r="F33" s="374"/>
      <c r="G33" s="374"/>
    </row>
    <row r="34" spans="1:7" x14ac:dyDescent="0.25">
      <c r="A34" s="442" t="s">
        <v>502</v>
      </c>
      <c r="B34" s="374">
        <v>7</v>
      </c>
      <c r="C34" s="374">
        <v>90</v>
      </c>
      <c r="D34" s="374">
        <v>1</v>
      </c>
      <c r="E34" s="374">
        <v>18</v>
      </c>
      <c r="F34" s="374"/>
      <c r="G34" s="374"/>
    </row>
    <row r="35" spans="1:7" x14ac:dyDescent="0.25">
      <c r="A35" s="442"/>
      <c r="B35" s="374" t="s">
        <v>85</v>
      </c>
      <c r="C35" s="374" t="s">
        <v>85</v>
      </c>
      <c r="D35" s="374" t="s">
        <v>85</v>
      </c>
      <c r="E35" s="374" t="s">
        <v>85</v>
      </c>
      <c r="F35" s="374"/>
      <c r="G35" s="374"/>
    </row>
    <row r="36" spans="1:7" x14ac:dyDescent="0.25">
      <c r="A36" s="507" t="s">
        <v>487</v>
      </c>
      <c r="B36" s="413">
        <v>67</v>
      </c>
      <c r="C36" s="413">
        <v>839</v>
      </c>
      <c r="D36" s="413">
        <v>73</v>
      </c>
      <c r="E36" s="413">
        <v>922</v>
      </c>
      <c r="F36" s="413"/>
      <c r="G36" s="413"/>
    </row>
    <row r="37" spans="1:7" x14ac:dyDescent="0.25">
      <c r="A37" s="442"/>
      <c r="B37" s="413" t="s">
        <v>85</v>
      </c>
      <c r="C37" s="413" t="s">
        <v>85</v>
      </c>
      <c r="D37" s="413" t="s">
        <v>85</v>
      </c>
      <c r="E37" s="413" t="s">
        <v>85</v>
      </c>
      <c r="F37" s="413"/>
      <c r="G37" s="413"/>
    </row>
    <row r="38" spans="1:7" x14ac:dyDescent="0.25">
      <c r="A38" s="507" t="s">
        <v>486</v>
      </c>
      <c r="B38" s="413">
        <v>994</v>
      </c>
      <c r="C38" s="413">
        <v>12430</v>
      </c>
      <c r="D38" s="413">
        <v>995</v>
      </c>
      <c r="E38" s="413">
        <v>12433</v>
      </c>
      <c r="F38" s="413"/>
      <c r="G38" s="413"/>
    </row>
    <row r="39" spans="1:7" x14ac:dyDescent="0.25">
      <c r="A39" s="442" t="s">
        <v>485</v>
      </c>
      <c r="B39" s="374">
        <v>265</v>
      </c>
      <c r="C39" s="374">
        <v>3306</v>
      </c>
      <c r="D39" s="374">
        <v>351</v>
      </c>
      <c r="E39" s="374">
        <v>4387</v>
      </c>
      <c r="F39" s="374"/>
      <c r="G39" s="374"/>
    </row>
    <row r="40" spans="1:7" x14ac:dyDescent="0.25">
      <c r="A40" s="442" t="s">
        <v>484</v>
      </c>
      <c r="B40" s="374">
        <v>86</v>
      </c>
      <c r="C40" s="374">
        <v>1078</v>
      </c>
      <c r="D40" s="374">
        <v>87</v>
      </c>
      <c r="E40" s="374">
        <v>1084</v>
      </c>
      <c r="F40" s="374"/>
      <c r="G40" s="374"/>
    </row>
    <row r="41" spans="1:7" x14ac:dyDescent="0.25">
      <c r="A41" s="442" t="s">
        <v>483</v>
      </c>
      <c r="B41" s="374">
        <v>644</v>
      </c>
      <c r="C41" s="374">
        <v>8046</v>
      </c>
      <c r="D41" s="374">
        <v>557</v>
      </c>
      <c r="E41" s="374">
        <v>6962</v>
      </c>
      <c r="F41" s="374"/>
      <c r="G41" s="374"/>
    </row>
    <row r="42" spans="1:7" x14ac:dyDescent="0.25">
      <c r="A42" s="442"/>
      <c r="B42" s="374"/>
      <c r="C42" s="374"/>
      <c r="D42" s="374"/>
      <c r="E42" s="374"/>
      <c r="F42" s="374"/>
      <c r="G42" s="374"/>
    </row>
    <row r="43" spans="1:7" x14ac:dyDescent="0.25">
      <c r="A43" s="507" t="s">
        <v>966</v>
      </c>
      <c r="B43" s="413">
        <v>0</v>
      </c>
      <c r="C43" s="413">
        <v>2</v>
      </c>
      <c r="D43" s="413"/>
      <c r="E43" s="413"/>
      <c r="F43" s="413"/>
      <c r="G43" s="413"/>
    </row>
    <row r="44" spans="1:7" x14ac:dyDescent="0.25">
      <c r="A44" s="442"/>
      <c r="B44" s="374" t="s">
        <v>85</v>
      </c>
      <c r="C44" s="374" t="s">
        <v>85</v>
      </c>
      <c r="D44" s="374" t="s">
        <v>85</v>
      </c>
      <c r="E44" s="374" t="s">
        <v>85</v>
      </c>
      <c r="F44" s="374"/>
      <c r="G44" s="374"/>
    </row>
    <row r="45" spans="1:7" x14ac:dyDescent="0.25">
      <c r="A45" s="507" t="s">
        <v>482</v>
      </c>
      <c r="B45" s="413">
        <v>937</v>
      </c>
      <c r="C45" s="413">
        <v>11717</v>
      </c>
      <c r="D45" s="413">
        <v>1039</v>
      </c>
      <c r="E45" s="413">
        <v>12986</v>
      </c>
      <c r="F45" s="413"/>
      <c r="G45" s="413"/>
    </row>
    <row r="46" spans="1:7" x14ac:dyDescent="0.25">
      <c r="A46" s="442" t="s">
        <v>679</v>
      </c>
      <c r="B46" s="374">
        <v>937</v>
      </c>
      <c r="C46" s="374">
        <v>11717</v>
      </c>
      <c r="D46" s="374">
        <v>1039</v>
      </c>
      <c r="E46" s="374">
        <v>12986</v>
      </c>
      <c r="F46" s="374"/>
      <c r="G46" s="374"/>
    </row>
    <row r="47" spans="1:7" x14ac:dyDescent="0.25">
      <c r="A47" s="442"/>
      <c r="B47" s="374" t="s">
        <v>85</v>
      </c>
      <c r="C47" s="374" t="s">
        <v>85</v>
      </c>
      <c r="D47" s="374" t="s">
        <v>85</v>
      </c>
      <c r="E47" s="374" t="s">
        <v>85</v>
      </c>
      <c r="F47" s="374"/>
      <c r="G47" s="374"/>
    </row>
    <row r="48" spans="1:7" ht="22.5" x14ac:dyDescent="0.25">
      <c r="A48" s="1133" t="s">
        <v>748</v>
      </c>
      <c r="B48" s="413">
        <v>0</v>
      </c>
      <c r="C48" s="413">
        <v>0</v>
      </c>
      <c r="D48" s="412">
        <v>0</v>
      </c>
      <c r="E48" s="412">
        <v>0</v>
      </c>
    </row>
    <row r="49" spans="1:7" ht="22.5" x14ac:dyDescent="0.25">
      <c r="A49" s="1133" t="s">
        <v>913</v>
      </c>
      <c r="B49" s="413">
        <v>8</v>
      </c>
      <c r="C49" s="413">
        <v>102</v>
      </c>
      <c r="D49" s="413">
        <v>10</v>
      </c>
      <c r="E49" s="413">
        <v>123</v>
      </c>
      <c r="F49" s="413"/>
      <c r="G49" s="413"/>
    </row>
    <row r="50" spans="1:7" x14ac:dyDescent="0.25">
      <c r="A50" s="1133"/>
      <c r="B50" s="413"/>
      <c r="C50" s="413"/>
      <c r="D50" s="413"/>
      <c r="E50" s="413"/>
      <c r="F50" s="413"/>
      <c r="G50" s="413"/>
    </row>
    <row r="51" spans="1:7" x14ac:dyDescent="0.25">
      <c r="A51" s="1133" t="s">
        <v>481</v>
      </c>
      <c r="B51" s="413">
        <v>0</v>
      </c>
      <c r="C51" s="413">
        <v>0</v>
      </c>
      <c r="D51" s="413">
        <v>5</v>
      </c>
      <c r="E51" s="413">
        <v>62</v>
      </c>
      <c r="F51" s="413"/>
      <c r="G51" s="413"/>
    </row>
    <row r="52" spans="1:7" hidden="1" x14ac:dyDescent="0.25">
      <c r="A52" s="442"/>
      <c r="B52" s="413" t="s">
        <v>85</v>
      </c>
      <c r="C52" s="413" t="s">
        <v>85</v>
      </c>
      <c r="D52" s="413" t="s">
        <v>85</v>
      </c>
      <c r="E52" s="413" t="s">
        <v>85</v>
      </c>
      <c r="F52" s="413"/>
      <c r="G52" s="413"/>
    </row>
    <row r="53" spans="1:7" hidden="1" x14ac:dyDescent="0.25">
      <c r="A53" s="507" t="s">
        <v>480</v>
      </c>
      <c r="B53" s="413" t="e">
        <v>#N/A</v>
      </c>
      <c r="C53" s="413" t="e">
        <v>#N/A</v>
      </c>
      <c r="D53" s="413">
        <v>12021</v>
      </c>
      <c r="E53" s="413">
        <v>150266</v>
      </c>
      <c r="F53" s="413"/>
      <c r="G53" s="413"/>
    </row>
    <row r="54" spans="1:7" hidden="1" x14ac:dyDescent="0.25">
      <c r="A54" s="1269"/>
      <c r="B54" s="413" t="s">
        <v>85</v>
      </c>
      <c r="C54" s="413"/>
      <c r="D54" s="413" t="s">
        <v>85</v>
      </c>
      <c r="E54" s="413"/>
      <c r="F54" s="413"/>
      <c r="G54" s="413"/>
    </row>
    <row r="55" spans="1:7" hidden="1" x14ac:dyDescent="0.25">
      <c r="A55" s="507" t="s">
        <v>501</v>
      </c>
      <c r="B55" s="413"/>
      <c r="C55" s="413"/>
      <c r="D55" s="413"/>
      <c r="E55" s="413"/>
      <c r="F55" s="413"/>
      <c r="G55" s="413"/>
    </row>
    <row r="56" spans="1:7" hidden="1" x14ac:dyDescent="0.25">
      <c r="A56" s="442" t="s">
        <v>500</v>
      </c>
      <c r="B56" s="374" t="e">
        <v>#N/A</v>
      </c>
      <c r="C56" s="374" t="e">
        <v>#N/A</v>
      </c>
      <c r="D56" s="413">
        <v>0</v>
      </c>
      <c r="E56" s="413">
        <v>0</v>
      </c>
      <c r="F56" s="413"/>
      <c r="G56" s="413"/>
    </row>
    <row r="57" spans="1:7" x14ac:dyDescent="0.25">
      <c r="A57" s="963" t="s">
        <v>341</v>
      </c>
      <c r="B57" s="969">
        <v>11882</v>
      </c>
      <c r="C57" s="969">
        <v>148523</v>
      </c>
      <c r="D57" s="969">
        <v>12021</v>
      </c>
      <c r="E57" s="969">
        <v>150266</v>
      </c>
      <c r="F57" s="969"/>
      <c r="G57" s="969"/>
    </row>
    <row r="58" spans="1:7" x14ac:dyDescent="0.25">
      <c r="A58" s="383"/>
      <c r="B58" s="949"/>
      <c r="C58" s="949"/>
      <c r="D58" s="949"/>
      <c r="E58" s="949"/>
      <c r="F58" s="949"/>
      <c r="G58" s="949"/>
    </row>
    <row r="59" spans="1:7" x14ac:dyDescent="0.25">
      <c r="B59" s="1150"/>
      <c r="C59" s="1150"/>
      <c r="D59" s="1149"/>
      <c r="E59" s="1149"/>
      <c r="F59" s="1150"/>
      <c r="G59" s="1150"/>
    </row>
    <row r="60" spans="1:7" x14ac:dyDescent="0.25">
      <c r="B60" s="372"/>
      <c r="C60" s="372"/>
      <c r="D60" s="372"/>
      <c r="E60" s="372"/>
      <c r="F60" s="372"/>
      <c r="G60" s="372"/>
    </row>
    <row r="61" spans="1:7" x14ac:dyDescent="0.25">
      <c r="B61" s="372"/>
      <c r="C61" s="372"/>
      <c r="D61" s="372"/>
      <c r="E61" s="372"/>
      <c r="F61" s="372"/>
      <c r="G61" s="372"/>
    </row>
    <row r="62" spans="1:7" x14ac:dyDescent="0.25">
      <c r="B62" s="372"/>
      <c r="C62" s="372"/>
      <c r="D62" s="372"/>
      <c r="E62" s="372"/>
      <c r="F62" s="372"/>
      <c r="G62" s="372"/>
    </row>
    <row r="63" spans="1:7" x14ac:dyDescent="0.25">
      <c r="B63" s="372"/>
      <c r="C63" s="372"/>
      <c r="D63" s="372"/>
      <c r="E63" s="372"/>
      <c r="F63" s="372"/>
      <c r="G63" s="372"/>
    </row>
    <row r="64" spans="1:7" x14ac:dyDescent="0.25">
      <c r="B64" s="372"/>
      <c r="C64" s="372"/>
      <c r="D64" s="372"/>
      <c r="E64" s="372"/>
      <c r="F64" s="372"/>
      <c r="G64" s="372"/>
    </row>
    <row r="65" spans="2:7" x14ac:dyDescent="0.25">
      <c r="B65" s="372"/>
      <c r="C65" s="372"/>
      <c r="D65" s="372"/>
      <c r="E65" s="372"/>
      <c r="F65" s="372"/>
      <c r="G65" s="372"/>
    </row>
    <row r="66" spans="2:7" x14ac:dyDescent="0.25">
      <c r="B66" s="372"/>
      <c r="C66" s="372"/>
      <c r="D66" s="372"/>
      <c r="E66" s="372"/>
      <c r="F66" s="372"/>
      <c r="G66" s="372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1B99A-6875-4B58-84C1-FD494261984B}">
  <sheetPr codeName="Sheet53"/>
  <dimension ref="A1:Y80"/>
  <sheetViews>
    <sheetView showGridLines="0" view="pageBreakPreview" topLeftCell="A73" zoomScaleNormal="100" zoomScaleSheetLayoutView="100" workbookViewId="0">
      <selection activeCell="I10" sqref="I10"/>
    </sheetView>
  </sheetViews>
  <sheetFormatPr defaultRowHeight="15" x14ac:dyDescent="0.25"/>
  <cols>
    <col min="1" max="1" width="43.5703125" style="371" customWidth="1"/>
    <col min="2" max="8" width="11.7109375" style="371" customWidth="1"/>
    <col min="9" max="9" width="11.7109375" customWidth="1"/>
  </cols>
  <sheetData>
    <row r="1" spans="1:25" x14ac:dyDescent="0.25">
      <c r="A1" s="223" t="s">
        <v>1108</v>
      </c>
      <c r="B1" s="372"/>
      <c r="C1" s="372"/>
      <c r="D1" s="372"/>
      <c r="E1" s="372"/>
      <c r="F1" s="372"/>
      <c r="G1" s="372"/>
      <c r="H1" s="215"/>
      <c r="I1" s="412"/>
      <c r="J1" s="412"/>
    </row>
    <row r="2" spans="1:25" x14ac:dyDescent="0.25">
      <c r="A2" s="838" t="s">
        <v>1315</v>
      </c>
      <c r="B2" s="372"/>
      <c r="C2" s="372"/>
      <c r="D2" s="372"/>
      <c r="E2" s="372"/>
      <c r="F2" s="372"/>
      <c r="G2" s="372"/>
      <c r="H2" s="215"/>
      <c r="I2" s="412"/>
      <c r="J2" s="412"/>
    </row>
    <row r="3" spans="1:25" x14ac:dyDescent="0.25">
      <c r="A3" s="372"/>
      <c r="B3" s="2713" t="s">
        <v>977</v>
      </c>
      <c r="C3" s="2713"/>
      <c r="D3" s="2713" t="s">
        <v>864</v>
      </c>
      <c r="E3" s="2715"/>
      <c r="F3" s="2713" t="s">
        <v>341</v>
      </c>
      <c r="G3" s="2715"/>
      <c r="H3" s="215"/>
      <c r="I3" s="412"/>
      <c r="J3" s="412"/>
    </row>
    <row r="4" spans="1:25" x14ac:dyDescent="0.25">
      <c r="A4" s="1149"/>
      <c r="B4" s="2714"/>
      <c r="C4" s="2714"/>
      <c r="D4" s="2716"/>
      <c r="E4" s="2716"/>
      <c r="F4" s="2716"/>
      <c r="G4" s="2716"/>
      <c r="H4" s="215"/>
      <c r="I4" s="412"/>
      <c r="J4" s="412"/>
    </row>
    <row r="5" spans="1:25" ht="15" customHeight="1" x14ac:dyDescent="0.25">
      <c r="A5" s="424"/>
      <c r="B5" s="2717" t="s">
        <v>523</v>
      </c>
      <c r="C5" s="2717" t="s">
        <v>528</v>
      </c>
      <c r="D5" s="2717" t="s">
        <v>523</v>
      </c>
      <c r="E5" s="2717" t="s">
        <v>528</v>
      </c>
      <c r="F5" s="2717" t="s">
        <v>523</v>
      </c>
      <c r="G5" s="2717" t="s">
        <v>528</v>
      </c>
      <c r="H5" s="215"/>
      <c r="I5" s="412"/>
      <c r="J5" s="412"/>
    </row>
    <row r="6" spans="1:25" ht="15.75" thickBot="1" x14ac:dyDescent="0.3">
      <c r="A6" s="423" t="s">
        <v>173</v>
      </c>
      <c r="B6" s="2718"/>
      <c r="C6" s="2718"/>
      <c r="D6" s="2718"/>
      <c r="E6" s="2718"/>
      <c r="F6" s="2718"/>
      <c r="G6" s="2718"/>
      <c r="H6" s="215"/>
      <c r="I6" s="412"/>
      <c r="J6" s="412"/>
    </row>
    <row r="7" spans="1:25" x14ac:dyDescent="0.25">
      <c r="A7" s="1276" t="s">
        <v>976</v>
      </c>
      <c r="B7" s="1271">
        <v>665</v>
      </c>
      <c r="C7" s="1271">
        <v>53</v>
      </c>
      <c r="D7" s="1271" t="s">
        <v>85</v>
      </c>
      <c r="E7" s="1271" t="s">
        <v>85</v>
      </c>
      <c r="F7" s="1271">
        <v>665</v>
      </c>
      <c r="G7" s="1271">
        <v>53</v>
      </c>
      <c r="H7" s="215"/>
      <c r="I7" s="412"/>
      <c r="J7" s="412"/>
      <c r="T7" s="526"/>
      <c r="U7" s="526"/>
      <c r="V7" s="526"/>
      <c r="W7" s="526"/>
      <c r="X7" s="526"/>
      <c r="Y7" s="526"/>
    </row>
    <row r="8" spans="1:25" x14ac:dyDescent="0.25">
      <c r="A8" s="1272" t="s">
        <v>969</v>
      </c>
      <c r="B8" s="422">
        <v>624</v>
      </c>
      <c r="C8" s="422">
        <v>50</v>
      </c>
      <c r="D8" s="422" t="s">
        <v>85</v>
      </c>
      <c r="E8" s="422" t="s">
        <v>85</v>
      </c>
      <c r="F8" s="422">
        <v>624</v>
      </c>
      <c r="G8" s="422">
        <v>50</v>
      </c>
      <c r="H8" s="215"/>
      <c r="I8" s="412"/>
      <c r="J8" s="412"/>
      <c r="T8" s="526"/>
      <c r="U8" s="526"/>
      <c r="V8" s="526"/>
      <c r="W8" s="526"/>
      <c r="X8" s="526"/>
      <c r="Y8" s="526"/>
    </row>
    <row r="9" spans="1:25" x14ac:dyDescent="0.25">
      <c r="A9" s="1272" t="s">
        <v>527</v>
      </c>
      <c r="B9" s="422">
        <v>167</v>
      </c>
      <c r="C9" s="422">
        <v>13</v>
      </c>
      <c r="D9" s="422" t="s">
        <v>85</v>
      </c>
      <c r="E9" s="422" t="s">
        <v>85</v>
      </c>
      <c r="F9" s="422">
        <v>167</v>
      </c>
      <c r="G9" s="422">
        <v>13</v>
      </c>
      <c r="H9" s="215"/>
      <c r="I9" s="412"/>
      <c r="J9" s="412"/>
      <c r="T9" s="526"/>
      <c r="U9" s="526"/>
      <c r="V9" s="526"/>
      <c r="W9" s="526"/>
      <c r="X9" s="526"/>
      <c r="Y9" s="526"/>
    </row>
    <row r="10" spans="1:25" x14ac:dyDescent="0.25">
      <c r="A10" s="1272" t="s">
        <v>974</v>
      </c>
      <c r="B10" s="422">
        <v>257</v>
      </c>
      <c r="C10" s="422">
        <v>21</v>
      </c>
      <c r="D10" s="422" t="s">
        <v>85</v>
      </c>
      <c r="E10" s="422" t="s">
        <v>85</v>
      </c>
      <c r="F10" s="422">
        <v>257</v>
      </c>
      <c r="G10" s="422">
        <v>21</v>
      </c>
      <c r="H10" s="215"/>
      <c r="I10" s="412"/>
      <c r="J10" s="412"/>
      <c r="T10" s="526"/>
      <c r="U10" s="526"/>
      <c r="V10" s="526"/>
      <c r="W10" s="526"/>
      <c r="X10" s="526"/>
      <c r="Y10" s="526"/>
    </row>
    <row r="11" spans="1:25" x14ac:dyDescent="0.25">
      <c r="A11" s="1272" t="s">
        <v>526</v>
      </c>
      <c r="B11" s="422">
        <v>118</v>
      </c>
      <c r="C11" s="422">
        <v>9</v>
      </c>
      <c r="D11" s="422" t="s">
        <v>85</v>
      </c>
      <c r="E11" s="422" t="s">
        <v>85</v>
      </c>
      <c r="F11" s="422">
        <v>118</v>
      </c>
      <c r="G11" s="422">
        <v>9</v>
      </c>
      <c r="H11" s="215"/>
      <c r="I11" s="412"/>
      <c r="J11" s="412"/>
      <c r="T11" s="526"/>
      <c r="U11" s="526"/>
      <c r="V11" s="526"/>
      <c r="W11" s="526"/>
      <c r="X11" s="526"/>
      <c r="Y11" s="526"/>
    </row>
    <row r="12" spans="1:25" x14ac:dyDescent="0.25">
      <c r="A12" s="1272" t="s">
        <v>865</v>
      </c>
      <c r="B12" s="422">
        <v>102</v>
      </c>
      <c r="C12" s="422">
        <v>8</v>
      </c>
      <c r="D12" s="422" t="s">
        <v>85</v>
      </c>
      <c r="E12" s="422" t="s">
        <v>85</v>
      </c>
      <c r="F12" s="422">
        <v>102</v>
      </c>
      <c r="G12" s="422">
        <v>8</v>
      </c>
      <c r="H12" s="215"/>
      <c r="I12" s="412"/>
      <c r="J12" s="412"/>
      <c r="L12" s="1001"/>
      <c r="T12" s="526"/>
      <c r="U12" s="526"/>
      <c r="V12" s="526"/>
      <c r="W12" s="526"/>
      <c r="X12" s="526"/>
      <c r="Y12" s="526"/>
    </row>
    <row r="13" spans="1:25" x14ac:dyDescent="0.25">
      <c r="A13" s="1272" t="s">
        <v>450</v>
      </c>
      <c r="B13" s="422">
        <v>-603</v>
      </c>
      <c r="C13" s="422">
        <v>-48</v>
      </c>
      <c r="D13" s="422" t="s">
        <v>85</v>
      </c>
      <c r="E13" s="422" t="s">
        <v>85</v>
      </c>
      <c r="F13" s="422">
        <v>-603</v>
      </c>
      <c r="G13" s="422">
        <v>-48</v>
      </c>
      <c r="H13" s="215"/>
      <c r="I13" s="412"/>
      <c r="J13" s="412"/>
      <c r="T13" s="526"/>
      <c r="U13" s="526"/>
      <c r="V13" s="526"/>
      <c r="W13" s="526"/>
      <c r="X13" s="526"/>
      <c r="Y13" s="526"/>
    </row>
    <row r="14" spans="1:25" x14ac:dyDescent="0.25">
      <c r="A14" s="1275" t="s">
        <v>975</v>
      </c>
      <c r="B14" s="1271">
        <v>1934</v>
      </c>
      <c r="C14" s="1271">
        <v>155</v>
      </c>
      <c r="D14" s="1271" t="s">
        <v>85</v>
      </c>
      <c r="E14" s="1271" t="s">
        <v>85</v>
      </c>
      <c r="F14" s="1271">
        <v>1934</v>
      </c>
      <c r="G14" s="1271">
        <v>155</v>
      </c>
      <c r="H14" s="215"/>
      <c r="I14" s="412"/>
      <c r="J14" s="412"/>
      <c r="T14" s="526"/>
      <c r="U14" s="526"/>
      <c r="V14" s="526"/>
      <c r="W14" s="526"/>
      <c r="X14" s="526"/>
      <c r="Y14" s="526"/>
    </row>
    <row r="15" spans="1:25" x14ac:dyDescent="0.25">
      <c r="A15" s="1272" t="s">
        <v>969</v>
      </c>
      <c r="B15" s="422">
        <v>2164</v>
      </c>
      <c r="C15" s="422">
        <v>173</v>
      </c>
      <c r="D15" s="422" t="s">
        <v>85</v>
      </c>
      <c r="E15" s="422" t="s">
        <v>85</v>
      </c>
      <c r="F15" s="422">
        <v>2164</v>
      </c>
      <c r="G15" s="422">
        <v>173</v>
      </c>
      <c r="H15" s="215"/>
      <c r="I15" s="412"/>
      <c r="J15" s="412"/>
      <c r="T15" s="526"/>
      <c r="U15" s="526"/>
      <c r="V15" s="526"/>
      <c r="W15" s="526"/>
      <c r="X15" s="526"/>
      <c r="Y15" s="526"/>
    </row>
    <row r="16" spans="1:25" x14ac:dyDescent="0.25">
      <c r="A16" s="1272" t="s">
        <v>527</v>
      </c>
      <c r="B16" s="422">
        <v>673</v>
      </c>
      <c r="C16" s="422">
        <v>54</v>
      </c>
      <c r="D16" s="422" t="s">
        <v>85</v>
      </c>
      <c r="E16" s="422" t="s">
        <v>85</v>
      </c>
      <c r="F16" s="422">
        <v>673</v>
      </c>
      <c r="G16" s="422">
        <v>54</v>
      </c>
      <c r="H16" s="215"/>
      <c r="I16" s="412"/>
      <c r="J16" s="412"/>
      <c r="T16" s="526"/>
      <c r="U16" s="526"/>
      <c r="V16" s="526"/>
      <c r="W16" s="526"/>
      <c r="X16" s="526"/>
      <c r="Y16" s="526"/>
    </row>
    <row r="17" spans="1:25" x14ac:dyDescent="0.25">
      <c r="A17" s="1272" t="s">
        <v>974</v>
      </c>
      <c r="B17" s="422">
        <v>1092</v>
      </c>
      <c r="C17" s="422">
        <v>87</v>
      </c>
      <c r="D17" s="422" t="s">
        <v>85</v>
      </c>
      <c r="E17" s="422" t="s">
        <v>85</v>
      </c>
      <c r="F17" s="422">
        <v>1092</v>
      </c>
      <c r="G17" s="422">
        <v>87</v>
      </c>
      <c r="H17" s="215"/>
      <c r="I17" s="412"/>
      <c r="J17" s="412"/>
      <c r="T17" s="526"/>
      <c r="U17" s="526"/>
      <c r="V17" s="526"/>
      <c r="W17" s="526"/>
      <c r="X17" s="526"/>
      <c r="Y17" s="526"/>
    </row>
    <row r="18" spans="1:25" x14ac:dyDescent="0.25">
      <c r="A18" s="1272" t="s">
        <v>526</v>
      </c>
      <c r="B18" s="422">
        <v>240</v>
      </c>
      <c r="C18" s="422">
        <v>19</v>
      </c>
      <c r="D18" s="422" t="s">
        <v>85</v>
      </c>
      <c r="E18" s="422" t="s">
        <v>85</v>
      </c>
      <c r="F18" s="422">
        <v>240</v>
      </c>
      <c r="G18" s="422">
        <v>19</v>
      </c>
      <c r="H18" s="215"/>
      <c r="I18" s="412"/>
      <c r="J18" s="412"/>
      <c r="T18" s="526"/>
      <c r="U18" s="526"/>
      <c r="V18" s="526"/>
      <c r="W18" s="526"/>
      <c r="X18" s="526"/>
      <c r="Y18" s="526"/>
    </row>
    <row r="19" spans="1:25" x14ac:dyDescent="0.25">
      <c r="A19" s="1272" t="s">
        <v>865</v>
      </c>
      <c r="B19" s="422">
        <v>0</v>
      </c>
      <c r="C19" s="422">
        <v>0</v>
      </c>
      <c r="D19" s="422" t="s">
        <v>85</v>
      </c>
      <c r="E19" s="422" t="s">
        <v>85</v>
      </c>
      <c r="F19" s="422">
        <v>0</v>
      </c>
      <c r="G19" s="422">
        <v>0</v>
      </c>
      <c r="H19" s="215"/>
      <c r="I19" s="412"/>
      <c r="J19" s="412"/>
      <c r="T19" s="526"/>
      <c r="U19" s="526"/>
      <c r="V19" s="526"/>
      <c r="W19" s="526"/>
      <c r="X19" s="526"/>
      <c r="Y19" s="526"/>
    </row>
    <row r="20" spans="1:25" x14ac:dyDescent="0.25">
      <c r="A20" s="1272" t="s">
        <v>450</v>
      </c>
      <c r="B20" s="422">
        <v>-2235</v>
      </c>
      <c r="C20" s="422">
        <v>-179</v>
      </c>
      <c r="D20" s="422" t="s">
        <v>85</v>
      </c>
      <c r="E20" s="422" t="s">
        <v>85</v>
      </c>
      <c r="F20" s="422">
        <v>-2235</v>
      </c>
      <c r="G20" s="422">
        <v>-179</v>
      </c>
      <c r="H20" s="215"/>
      <c r="I20" s="412"/>
      <c r="J20" s="412"/>
      <c r="T20" s="526"/>
      <c r="U20" s="526"/>
      <c r="V20" s="526"/>
      <c r="W20" s="526"/>
      <c r="X20" s="526"/>
      <c r="Y20" s="526"/>
    </row>
    <row r="21" spans="1:25" x14ac:dyDescent="0.25">
      <c r="A21" s="1275" t="s">
        <v>973</v>
      </c>
      <c r="B21" s="1271">
        <v>403</v>
      </c>
      <c r="C21" s="1271">
        <v>32</v>
      </c>
      <c r="D21" s="1271" t="s">
        <v>85</v>
      </c>
      <c r="E21" s="1271" t="s">
        <v>85</v>
      </c>
      <c r="F21" s="1271">
        <v>403</v>
      </c>
      <c r="G21" s="1271">
        <v>32</v>
      </c>
      <c r="H21" s="215"/>
      <c r="I21" s="412"/>
      <c r="J21" s="412"/>
      <c r="T21" s="526"/>
      <c r="U21" s="526"/>
      <c r="V21" s="526"/>
      <c r="W21" s="526"/>
      <c r="X21" s="526"/>
      <c r="Y21" s="526"/>
    </row>
    <row r="22" spans="1:25" x14ac:dyDescent="0.25">
      <c r="A22" s="1275" t="s">
        <v>972</v>
      </c>
      <c r="B22" s="1271">
        <v>300</v>
      </c>
      <c r="C22" s="1271">
        <v>24</v>
      </c>
      <c r="D22" s="1271" t="s">
        <v>85</v>
      </c>
      <c r="E22" s="1271" t="s">
        <v>85</v>
      </c>
      <c r="F22" s="1271">
        <v>300</v>
      </c>
      <c r="G22" s="1271">
        <v>24</v>
      </c>
      <c r="H22" s="215"/>
      <c r="I22" s="412"/>
      <c r="J22" s="412"/>
      <c r="T22" s="526"/>
      <c r="U22" s="526"/>
      <c r="V22" s="526"/>
      <c r="W22" s="526"/>
      <c r="X22" s="526"/>
      <c r="Y22" s="526"/>
    </row>
    <row r="23" spans="1:25" x14ac:dyDescent="0.25">
      <c r="A23" s="1274" t="s">
        <v>971</v>
      </c>
      <c r="B23" s="1271">
        <v>5</v>
      </c>
      <c r="C23" s="1271">
        <v>0</v>
      </c>
      <c r="D23" s="1271" t="s">
        <v>85</v>
      </c>
      <c r="E23" s="1271" t="s">
        <v>85</v>
      </c>
      <c r="F23" s="1271">
        <v>5</v>
      </c>
      <c r="G23" s="1271">
        <v>0</v>
      </c>
      <c r="H23" s="215"/>
      <c r="I23" s="412"/>
      <c r="J23" s="412"/>
      <c r="T23" s="526"/>
      <c r="U23" s="526"/>
      <c r="V23" s="526"/>
      <c r="W23" s="526"/>
      <c r="X23" s="526"/>
      <c r="Y23" s="526"/>
    </row>
    <row r="24" spans="1:25" x14ac:dyDescent="0.25">
      <c r="A24" s="1274" t="s">
        <v>970</v>
      </c>
      <c r="B24" s="1271">
        <v>1078</v>
      </c>
      <c r="C24" s="1271">
        <v>86</v>
      </c>
      <c r="D24" s="1271">
        <v>8046</v>
      </c>
      <c r="E24" s="1271">
        <v>644</v>
      </c>
      <c r="F24" s="1271">
        <v>9124</v>
      </c>
      <c r="G24" s="1271">
        <v>730</v>
      </c>
      <c r="H24" s="215"/>
      <c r="I24" s="412"/>
      <c r="J24" s="412"/>
      <c r="T24" s="526"/>
      <c r="U24" s="526"/>
      <c r="V24" s="526"/>
      <c r="W24" s="526"/>
      <c r="X24" s="526"/>
      <c r="Y24" s="526"/>
    </row>
    <row r="25" spans="1:25" x14ac:dyDescent="0.25">
      <c r="A25" s="1272" t="s">
        <v>969</v>
      </c>
      <c r="B25" s="422">
        <v>695</v>
      </c>
      <c r="C25" s="422">
        <v>56</v>
      </c>
      <c r="D25" s="422" t="s">
        <v>85</v>
      </c>
      <c r="E25" s="422" t="s">
        <v>85</v>
      </c>
      <c r="F25" s="422">
        <v>695</v>
      </c>
      <c r="G25" s="422">
        <v>56</v>
      </c>
      <c r="H25" s="215"/>
      <c r="I25" s="412"/>
      <c r="J25" s="412"/>
      <c r="T25" s="526"/>
      <c r="U25" s="526"/>
      <c r="V25" s="526"/>
      <c r="W25" s="526"/>
      <c r="X25" s="526"/>
      <c r="Y25" s="526"/>
    </row>
    <row r="26" spans="1:25" x14ac:dyDescent="0.25">
      <c r="A26" s="1272" t="s">
        <v>527</v>
      </c>
      <c r="B26" s="422">
        <v>295</v>
      </c>
      <c r="C26" s="422">
        <v>24</v>
      </c>
      <c r="D26" s="422" t="s">
        <v>85</v>
      </c>
      <c r="E26" s="422" t="s">
        <v>85</v>
      </c>
      <c r="F26" s="422">
        <v>295</v>
      </c>
      <c r="G26" s="422">
        <v>24</v>
      </c>
      <c r="H26" s="215"/>
      <c r="I26" s="412"/>
      <c r="J26" s="412"/>
      <c r="T26" s="526"/>
      <c r="U26" s="526"/>
      <c r="V26" s="526"/>
      <c r="W26" s="526"/>
      <c r="X26" s="526"/>
      <c r="Y26" s="526"/>
    </row>
    <row r="27" spans="1:25" x14ac:dyDescent="0.25">
      <c r="A27" s="1272" t="s">
        <v>968</v>
      </c>
      <c r="B27" s="422">
        <v>88</v>
      </c>
      <c r="C27" s="422">
        <v>7</v>
      </c>
      <c r="D27" s="422" t="s">
        <v>85</v>
      </c>
      <c r="E27" s="422" t="s">
        <v>85</v>
      </c>
      <c r="F27" s="422">
        <v>88</v>
      </c>
      <c r="G27" s="422">
        <v>7</v>
      </c>
      <c r="H27" s="215"/>
      <c r="I27" s="412"/>
      <c r="J27" s="412"/>
      <c r="T27" s="526"/>
      <c r="U27" s="526"/>
      <c r="V27" s="526"/>
      <c r="W27" s="526"/>
      <c r="X27" s="526"/>
      <c r="Y27" s="526"/>
    </row>
    <row r="28" spans="1:25" x14ac:dyDescent="0.25">
      <c r="A28" s="1272" t="s">
        <v>526</v>
      </c>
      <c r="B28" s="422" t="s">
        <v>85</v>
      </c>
      <c r="C28" s="422" t="s">
        <v>85</v>
      </c>
      <c r="D28" s="422">
        <v>8046</v>
      </c>
      <c r="E28" s="422">
        <v>644</v>
      </c>
      <c r="F28" s="422">
        <v>8046</v>
      </c>
      <c r="G28" s="422">
        <v>644</v>
      </c>
      <c r="H28" s="215"/>
      <c r="I28" s="412"/>
      <c r="J28" s="412"/>
      <c r="T28" s="526"/>
      <c r="U28" s="526"/>
      <c r="V28" s="526"/>
      <c r="W28" s="526"/>
      <c r="X28" s="526"/>
      <c r="Y28" s="526"/>
    </row>
    <row r="29" spans="1:25" x14ac:dyDescent="0.25">
      <c r="A29" s="952" t="s">
        <v>341</v>
      </c>
      <c r="B29" s="951">
        <v>4384</v>
      </c>
      <c r="C29" s="951">
        <v>351</v>
      </c>
      <c r="D29" s="951">
        <v>8046</v>
      </c>
      <c r="E29" s="951">
        <v>644</v>
      </c>
      <c r="F29" s="951">
        <v>12430</v>
      </c>
      <c r="G29" s="951">
        <v>994</v>
      </c>
      <c r="H29" s="215"/>
      <c r="I29" s="412"/>
      <c r="J29" s="412"/>
      <c r="T29" s="526"/>
      <c r="U29" s="526"/>
      <c r="V29" s="526"/>
      <c r="W29" s="526"/>
      <c r="X29" s="526"/>
      <c r="Y29" s="526"/>
    </row>
    <row r="30" spans="1:25" x14ac:dyDescent="0.25">
      <c r="A30" s="224" t="s">
        <v>967</v>
      </c>
      <c r="B30" s="220"/>
      <c r="C30" s="220"/>
      <c r="D30" s="220"/>
      <c r="E30" s="220"/>
      <c r="F30" s="220"/>
      <c r="G30" s="220"/>
      <c r="H30" s="215"/>
      <c r="I30" s="412"/>
      <c r="J30" s="412"/>
    </row>
    <row r="31" spans="1:25" x14ac:dyDescent="0.25">
      <c r="A31" s="252"/>
      <c r="B31" s="218"/>
      <c r="C31" s="215"/>
      <c r="D31" s="215"/>
      <c r="E31" s="244"/>
      <c r="F31" s="244"/>
      <c r="G31" s="244"/>
      <c r="H31" s="215"/>
      <c r="I31" s="412"/>
      <c r="J31" s="412"/>
    </row>
    <row r="32" spans="1:25" x14ac:dyDescent="0.25">
      <c r="A32" s="252" t="s">
        <v>920</v>
      </c>
      <c r="B32" s="218"/>
      <c r="C32" s="215"/>
      <c r="D32" s="215"/>
      <c r="E32" s="244"/>
      <c r="F32" s="244"/>
      <c r="G32" s="244"/>
      <c r="H32" s="215"/>
      <c r="I32" s="412"/>
      <c r="J32" s="412"/>
    </row>
    <row r="33" spans="1:12" x14ac:dyDescent="0.25">
      <c r="A33" s="261"/>
      <c r="B33" s="2722" t="s">
        <v>919</v>
      </c>
      <c r="C33" s="2727" t="s">
        <v>537</v>
      </c>
      <c r="D33" s="2727"/>
      <c r="E33" s="2727"/>
      <c r="F33" s="2727"/>
      <c r="G33" s="2722" t="s">
        <v>590</v>
      </c>
      <c r="H33" s="1297"/>
      <c r="I33" s="412"/>
      <c r="J33" s="412"/>
    </row>
    <row r="34" spans="1:12" ht="26.25" customHeight="1" thickBot="1" x14ac:dyDescent="0.3">
      <c r="A34" s="495" t="s">
        <v>349</v>
      </c>
      <c r="B34" s="2723"/>
      <c r="C34" s="505" t="s">
        <v>536</v>
      </c>
      <c r="D34" s="506" t="s">
        <v>535</v>
      </c>
      <c r="E34" s="506" t="s">
        <v>534</v>
      </c>
      <c r="F34" s="505" t="s">
        <v>533</v>
      </c>
      <c r="G34" s="2723"/>
      <c r="H34" s="505" t="s">
        <v>341</v>
      </c>
      <c r="I34" s="419"/>
      <c r="J34" s="412"/>
    </row>
    <row r="35" spans="1:12" x14ac:dyDescent="0.25">
      <c r="A35" s="380" t="s">
        <v>529</v>
      </c>
      <c r="B35" s="504">
        <v>4.5</v>
      </c>
      <c r="C35" s="504">
        <v>2.5</v>
      </c>
      <c r="D35" s="504">
        <v>1.2</v>
      </c>
      <c r="E35" s="504"/>
      <c r="F35" s="504"/>
      <c r="G35" s="504">
        <v>3.7</v>
      </c>
      <c r="H35" s="504">
        <v>8.1999999999999993</v>
      </c>
      <c r="I35" s="419"/>
      <c r="J35" s="412"/>
    </row>
    <row r="36" spans="1:12" x14ac:dyDescent="0.25">
      <c r="A36" s="380" t="s">
        <v>471</v>
      </c>
      <c r="B36" s="504">
        <v>6</v>
      </c>
      <c r="C36" s="504">
        <v>2.5</v>
      </c>
      <c r="D36" s="504">
        <v>1.2</v>
      </c>
      <c r="E36" s="504"/>
      <c r="F36" s="504"/>
      <c r="G36" s="504">
        <v>3.7</v>
      </c>
      <c r="H36" s="504">
        <v>9.6999999999999993</v>
      </c>
      <c r="I36" s="418"/>
      <c r="J36" s="412"/>
      <c r="L36" s="1001"/>
    </row>
    <row r="37" spans="1:12" x14ac:dyDescent="0.25">
      <c r="A37" s="380" t="s">
        <v>532</v>
      </c>
      <c r="B37" s="504">
        <v>8</v>
      </c>
      <c r="C37" s="504">
        <v>2.5</v>
      </c>
      <c r="D37" s="504">
        <v>1.2</v>
      </c>
      <c r="E37" s="504"/>
      <c r="F37" s="504"/>
      <c r="G37" s="504">
        <v>3.7</v>
      </c>
      <c r="H37" s="504">
        <v>11.7</v>
      </c>
      <c r="I37" s="418"/>
      <c r="J37" s="412"/>
    </row>
    <row r="38" spans="1:12" x14ac:dyDescent="0.25">
      <c r="A38" s="950" t="s">
        <v>173</v>
      </c>
      <c r="B38" s="968"/>
      <c r="C38" s="968"/>
      <c r="D38" s="968"/>
      <c r="E38" s="968"/>
      <c r="F38" s="968"/>
      <c r="G38" s="968"/>
      <c r="H38" s="968"/>
      <c r="I38" s="412"/>
      <c r="J38" s="412"/>
    </row>
    <row r="39" spans="1:12" x14ac:dyDescent="0.25">
      <c r="A39" s="380" t="s">
        <v>529</v>
      </c>
      <c r="B39" s="434">
        <v>6684</v>
      </c>
      <c r="C39" s="434">
        <v>3713</v>
      </c>
      <c r="D39" s="434">
        <v>1763</v>
      </c>
      <c r="E39" s="434"/>
      <c r="F39" s="434"/>
      <c r="G39" s="434">
        <v>5477</v>
      </c>
      <c r="H39" s="434">
        <v>12160</v>
      </c>
      <c r="I39" s="412"/>
      <c r="J39" s="412"/>
    </row>
    <row r="40" spans="1:12" x14ac:dyDescent="0.25">
      <c r="A40" s="380" t="s">
        <v>471</v>
      </c>
      <c r="B40" s="434">
        <v>8911</v>
      </c>
      <c r="C40" s="434">
        <v>3713</v>
      </c>
      <c r="D40" s="434">
        <v>1763</v>
      </c>
      <c r="E40" s="434"/>
      <c r="F40" s="434"/>
      <c r="G40" s="434">
        <v>5477</v>
      </c>
      <c r="H40" s="434">
        <v>14388</v>
      </c>
      <c r="I40" s="412"/>
      <c r="J40" s="412"/>
    </row>
    <row r="41" spans="1:12" x14ac:dyDescent="0.25">
      <c r="A41" s="501" t="s">
        <v>532</v>
      </c>
      <c r="B41" s="433">
        <v>11882</v>
      </c>
      <c r="C41" s="433">
        <v>3713</v>
      </c>
      <c r="D41" s="433">
        <v>1763</v>
      </c>
      <c r="E41" s="433"/>
      <c r="F41" s="433"/>
      <c r="G41" s="433">
        <v>5477</v>
      </c>
      <c r="H41" s="433">
        <v>17358</v>
      </c>
      <c r="I41" s="412"/>
      <c r="J41" s="412"/>
    </row>
    <row r="42" spans="1:12" x14ac:dyDescent="0.25">
      <c r="A42" s="383"/>
      <c r="B42" s="372"/>
      <c r="C42" s="372"/>
      <c r="D42" s="372"/>
      <c r="E42" s="372"/>
      <c r="F42" s="372"/>
      <c r="G42" s="372"/>
      <c r="H42" s="503"/>
      <c r="I42" s="412"/>
      <c r="J42" s="412"/>
    </row>
    <row r="43" spans="1:12" x14ac:dyDescent="0.25">
      <c r="A43" s="372"/>
      <c r="B43" s="372"/>
      <c r="C43" s="372"/>
      <c r="D43" s="372"/>
      <c r="E43" s="372"/>
      <c r="F43" s="372"/>
      <c r="G43" s="372"/>
      <c r="H43" s="372"/>
      <c r="I43" s="412"/>
      <c r="J43" s="412"/>
    </row>
    <row r="44" spans="1:12" ht="15.75" thickBot="1" x14ac:dyDescent="0.3">
      <c r="A44" s="235" t="s">
        <v>531</v>
      </c>
      <c r="B44" s="445"/>
      <c r="C44" s="261"/>
      <c r="D44" s="261"/>
      <c r="E44" s="502"/>
      <c r="F44" s="502"/>
      <c r="G44" s="412"/>
      <c r="H44" s="412"/>
      <c r="I44" s="412"/>
      <c r="J44" s="412"/>
    </row>
    <row r="45" spans="1:12" ht="15.75" thickBot="1" x14ac:dyDescent="0.3">
      <c r="A45" s="377" t="s">
        <v>530</v>
      </c>
      <c r="B45" s="388" t="s">
        <v>1408</v>
      </c>
      <c r="C45" s="388" t="s">
        <v>1104</v>
      </c>
      <c r="D45" s="388" t="s">
        <v>1103</v>
      </c>
      <c r="E45" s="375" t="s">
        <v>1407</v>
      </c>
      <c r="F45" s="375"/>
      <c r="G45" s="375"/>
      <c r="H45" s="375"/>
      <c r="I45" s="1691"/>
      <c r="J45" s="1691"/>
    </row>
    <row r="46" spans="1:12" x14ac:dyDescent="0.25">
      <c r="A46" s="501" t="s">
        <v>529</v>
      </c>
      <c r="B46" s="500">
        <v>11.4</v>
      </c>
      <c r="C46" s="499">
        <v>10.8</v>
      </c>
      <c r="D46" s="499">
        <v>10.9</v>
      </c>
      <c r="E46" s="499">
        <v>11.5</v>
      </c>
      <c r="F46" s="499"/>
      <c r="G46" s="499"/>
      <c r="H46" s="499"/>
      <c r="I46" s="499"/>
      <c r="J46" s="499"/>
    </row>
    <row r="47" spans="1:12" x14ac:dyDescent="0.25">
      <c r="A47" s="1693" t="s">
        <v>1410</v>
      </c>
      <c r="B47" s="425"/>
      <c r="C47" s="425"/>
      <c r="D47" s="425"/>
      <c r="E47" s="425"/>
      <c r="F47" s="425"/>
      <c r="G47" s="425"/>
      <c r="H47" s="425"/>
      <c r="I47" s="412"/>
      <c r="J47" s="412"/>
      <c r="K47" s="412"/>
    </row>
    <row r="48" spans="1:12" x14ac:dyDescent="0.25">
      <c r="A48" s="1192"/>
      <c r="B48" s="393"/>
      <c r="C48" s="1160"/>
      <c r="D48" s="1160"/>
      <c r="E48" s="1159"/>
      <c r="F48" s="1159"/>
      <c r="G48" s="1148"/>
      <c r="H48" s="1148"/>
      <c r="I48" s="1148"/>
      <c r="J48" s="1148"/>
      <c r="K48" s="412"/>
    </row>
    <row r="49" spans="8:10" x14ac:dyDescent="0.25">
      <c r="H49" s="372"/>
      <c r="I49" s="372"/>
      <c r="J49" s="412"/>
    </row>
    <row r="50" spans="8:10" x14ac:dyDescent="0.25">
      <c r="H50" s="372"/>
      <c r="I50" s="372"/>
      <c r="J50" s="412"/>
    </row>
    <row r="51" spans="8:10" x14ac:dyDescent="0.25">
      <c r="H51" s="1298"/>
      <c r="I51" s="1298"/>
      <c r="J51" s="412"/>
    </row>
    <row r="52" spans="8:10" x14ac:dyDescent="0.25">
      <c r="H52" s="1298"/>
      <c r="I52" s="1298"/>
      <c r="J52" s="412"/>
    </row>
    <row r="53" spans="8:10" x14ac:dyDescent="0.25">
      <c r="H53" s="1298"/>
      <c r="I53" s="1298"/>
      <c r="J53" s="412"/>
    </row>
    <row r="54" spans="8:10" x14ac:dyDescent="0.25">
      <c r="H54" s="1298"/>
      <c r="I54" s="1298"/>
      <c r="J54" s="412"/>
    </row>
    <row r="55" spans="8:10" x14ac:dyDescent="0.25">
      <c r="H55" s="1298"/>
      <c r="I55" s="1298"/>
      <c r="J55" s="412"/>
    </row>
    <row r="56" spans="8:10" x14ac:dyDescent="0.25">
      <c r="H56" s="1298"/>
      <c r="I56" s="1298"/>
      <c r="J56" s="412"/>
    </row>
    <row r="57" spans="8:10" x14ac:dyDescent="0.25">
      <c r="H57" s="1298"/>
      <c r="I57" s="1298"/>
      <c r="J57" s="412"/>
    </row>
    <row r="58" spans="8:10" x14ac:dyDescent="0.25">
      <c r="H58" s="1298"/>
      <c r="I58" s="1298"/>
      <c r="J58" s="412"/>
    </row>
    <row r="59" spans="8:10" x14ac:dyDescent="0.25">
      <c r="H59" s="1298"/>
      <c r="I59" s="1298"/>
      <c r="J59" s="412"/>
    </row>
    <row r="60" spans="8:10" x14ac:dyDescent="0.25">
      <c r="H60" s="1298"/>
      <c r="I60" s="1298"/>
      <c r="J60" s="412"/>
    </row>
    <row r="61" spans="8:10" x14ac:dyDescent="0.25">
      <c r="H61" s="1298"/>
      <c r="I61" s="1298"/>
      <c r="J61" s="412"/>
    </row>
    <row r="62" spans="8:10" x14ac:dyDescent="0.25">
      <c r="H62" s="1298"/>
      <c r="I62" s="1298"/>
      <c r="J62" s="412"/>
    </row>
    <row r="63" spans="8:10" x14ac:dyDescent="0.25">
      <c r="H63" s="1298"/>
      <c r="I63" s="1298"/>
      <c r="J63" s="412"/>
    </row>
    <row r="64" spans="8:10" x14ac:dyDescent="0.25">
      <c r="H64" s="1298"/>
      <c r="I64" s="1298"/>
      <c r="J64" s="412"/>
    </row>
    <row r="65" spans="1:10" x14ac:dyDescent="0.25">
      <c r="H65" s="1298"/>
      <c r="I65" s="1298"/>
      <c r="J65" s="412"/>
    </row>
    <row r="66" spans="1:10" x14ac:dyDescent="0.25">
      <c r="H66" s="1298"/>
      <c r="I66" s="1298"/>
      <c r="J66" s="412"/>
    </row>
    <row r="67" spans="1:10" x14ac:dyDescent="0.25">
      <c r="H67" s="1298"/>
      <c r="I67" s="1298"/>
      <c r="J67" s="412"/>
    </row>
    <row r="68" spans="1:10" x14ac:dyDescent="0.25">
      <c r="H68" s="1298"/>
      <c r="I68" s="1298"/>
      <c r="J68" s="412"/>
    </row>
    <row r="69" spans="1:10" x14ac:dyDescent="0.25">
      <c r="H69" s="1298"/>
      <c r="I69" s="1298"/>
      <c r="J69" s="412"/>
    </row>
    <row r="70" spans="1:10" x14ac:dyDescent="0.25">
      <c r="H70" s="1298"/>
      <c r="I70" s="1298"/>
      <c r="J70" s="412"/>
    </row>
    <row r="71" spans="1:10" x14ac:dyDescent="0.25">
      <c r="H71" s="1298"/>
      <c r="I71" s="1298"/>
      <c r="J71" s="412"/>
    </row>
    <row r="72" spans="1:10" x14ac:dyDescent="0.25">
      <c r="H72" s="1298"/>
      <c r="I72" s="1298"/>
      <c r="J72" s="412"/>
    </row>
    <row r="73" spans="1:10" x14ac:dyDescent="0.25">
      <c r="H73" s="1298"/>
      <c r="I73" s="1298"/>
      <c r="J73" s="412"/>
    </row>
    <row r="74" spans="1:10" x14ac:dyDescent="0.25">
      <c r="H74" s="1298"/>
      <c r="I74" s="1298"/>
      <c r="J74" s="412"/>
    </row>
    <row r="75" spans="1:10" x14ac:dyDescent="0.25">
      <c r="H75" s="1298"/>
      <c r="I75" s="1298"/>
      <c r="J75" s="412"/>
    </row>
    <row r="76" spans="1:10" x14ac:dyDescent="0.25">
      <c r="H76" s="1298"/>
      <c r="I76" s="1298"/>
      <c r="J76" s="412"/>
    </row>
    <row r="77" spans="1:10" x14ac:dyDescent="0.25">
      <c r="H77" s="1298"/>
      <c r="I77" s="1298"/>
      <c r="J77" s="412"/>
    </row>
    <row r="78" spans="1:10" x14ac:dyDescent="0.25">
      <c r="A78" s="224"/>
      <c r="B78" s="220"/>
      <c r="C78" s="220"/>
      <c r="D78" s="220"/>
      <c r="E78" s="220"/>
      <c r="F78" s="220"/>
      <c r="G78" s="220"/>
      <c r="H78" s="1298"/>
      <c r="I78" s="1298"/>
      <c r="J78" s="412"/>
    </row>
    <row r="79" spans="1:10" x14ac:dyDescent="0.25">
      <c r="A79" s="224"/>
      <c r="B79" s="220"/>
      <c r="C79" s="220"/>
      <c r="D79" s="220"/>
      <c r="E79" s="220"/>
      <c r="F79" s="220"/>
      <c r="G79" s="220"/>
      <c r="H79" s="220"/>
      <c r="I79" s="220"/>
      <c r="J79" s="412"/>
    </row>
    <row r="80" spans="1:10" x14ac:dyDescent="0.25">
      <c r="B80" s="496"/>
      <c r="C80" s="264"/>
      <c r="D80" s="263"/>
      <c r="E80" s="263"/>
      <c r="F80" s="262"/>
      <c r="G80" s="497"/>
      <c r="H80" s="496"/>
    </row>
  </sheetData>
  <mergeCells count="12">
    <mergeCell ref="B33:B34"/>
    <mergeCell ref="C33:F33"/>
    <mergeCell ref="G33:G34"/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6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C3269-93DC-4F7B-B17D-FE005D78E671}">
  <sheetPr codeName="Sheet54"/>
  <dimension ref="A1:F59"/>
  <sheetViews>
    <sheetView showGridLines="0" showZeros="0" view="pageBreakPreview" topLeftCell="A55" zoomScaleNormal="100" zoomScaleSheetLayoutView="100" workbookViewId="0">
      <selection sqref="A1:E1"/>
    </sheetView>
  </sheetViews>
  <sheetFormatPr defaultColWidth="9.140625" defaultRowHeight="15" x14ac:dyDescent="0.25"/>
  <cols>
    <col min="1" max="1" width="33.5703125" style="372" customWidth="1"/>
    <col min="2" max="4" width="13.85546875" style="372" customWidth="1"/>
    <col min="5" max="5" width="14.7109375" style="372" customWidth="1"/>
    <col min="6" max="6" width="15.28515625" style="510" customWidth="1"/>
    <col min="7" max="9" width="11.7109375" style="412" customWidth="1"/>
    <col min="10" max="16384" width="9.140625" style="412"/>
  </cols>
  <sheetData>
    <row r="1" spans="1:6" customFormat="1" ht="36" customHeight="1" x14ac:dyDescent="0.25">
      <c r="A1" s="2724" t="s">
        <v>922</v>
      </c>
      <c r="B1" s="2724"/>
      <c r="C1" s="2724"/>
      <c r="D1" s="2724"/>
      <c r="E1" s="2724"/>
      <c r="F1" s="467"/>
    </row>
    <row r="2" spans="1:6" customFormat="1" ht="35.25" thickBot="1" x14ac:dyDescent="0.3">
      <c r="A2" s="1682"/>
      <c r="B2" s="1682" t="s">
        <v>584</v>
      </c>
      <c r="C2" s="1682" t="s">
        <v>583</v>
      </c>
      <c r="D2" s="1682" t="s">
        <v>683</v>
      </c>
      <c r="E2" s="1684" t="s">
        <v>582</v>
      </c>
      <c r="F2" s="470" t="s">
        <v>581</v>
      </c>
    </row>
    <row r="3" spans="1:6" x14ac:dyDescent="0.25">
      <c r="A3" s="261" t="s">
        <v>580</v>
      </c>
      <c r="B3" s="257">
        <v>1698</v>
      </c>
      <c r="C3" s="257">
        <v>0</v>
      </c>
      <c r="D3" s="257">
        <v>13053</v>
      </c>
      <c r="E3" s="257">
        <v>0</v>
      </c>
      <c r="F3" s="256">
        <v>56.9</v>
      </c>
    </row>
    <row r="4" spans="1:6" x14ac:dyDescent="0.25">
      <c r="A4" s="260" t="s">
        <v>568</v>
      </c>
      <c r="B4" s="257"/>
      <c r="C4" s="257"/>
      <c r="D4" s="257"/>
      <c r="E4" s="257"/>
      <c r="F4" s="256"/>
    </row>
    <row r="5" spans="1:6" x14ac:dyDescent="0.25">
      <c r="A5" s="259" t="s">
        <v>577</v>
      </c>
      <c r="B5" s="257">
        <v>328</v>
      </c>
      <c r="C5" s="257">
        <v>0</v>
      </c>
      <c r="D5" s="257">
        <v>3980</v>
      </c>
      <c r="E5" s="257">
        <v>0</v>
      </c>
      <c r="F5" s="256">
        <v>25.7</v>
      </c>
    </row>
    <row r="6" spans="1:6" x14ac:dyDescent="0.25">
      <c r="A6" s="259" t="s">
        <v>576</v>
      </c>
      <c r="B6" s="257">
        <v>1207</v>
      </c>
      <c r="C6" s="257">
        <v>0</v>
      </c>
      <c r="D6" s="257">
        <v>4466</v>
      </c>
      <c r="E6" s="257">
        <v>0</v>
      </c>
      <c r="F6" s="256">
        <v>51.6</v>
      </c>
    </row>
    <row r="7" spans="1:6" x14ac:dyDescent="0.25">
      <c r="A7" s="259" t="s">
        <v>575</v>
      </c>
      <c r="B7" s="257">
        <v>158</v>
      </c>
      <c r="C7" s="257">
        <v>0</v>
      </c>
      <c r="D7" s="257">
        <v>3640</v>
      </c>
      <c r="E7" s="257">
        <v>0</v>
      </c>
      <c r="F7" s="256">
        <v>84.4</v>
      </c>
    </row>
    <row r="8" spans="1:6" x14ac:dyDescent="0.25">
      <c r="A8" s="259" t="s">
        <v>574</v>
      </c>
      <c r="B8" s="257">
        <v>0</v>
      </c>
      <c r="C8" s="257">
        <v>0</v>
      </c>
      <c r="D8" s="257">
        <v>813</v>
      </c>
      <c r="E8" s="257">
        <v>0</v>
      </c>
      <c r="F8" s="256">
        <v>102.8</v>
      </c>
    </row>
    <row r="9" spans="1:6" x14ac:dyDescent="0.25">
      <c r="A9" s="259" t="s">
        <v>573</v>
      </c>
      <c r="B9" s="257">
        <v>5</v>
      </c>
      <c r="C9" s="257">
        <v>0</v>
      </c>
      <c r="D9" s="257">
        <v>72</v>
      </c>
      <c r="E9" s="257">
        <v>0</v>
      </c>
      <c r="F9" s="256">
        <v>170</v>
      </c>
    </row>
    <row r="10" spans="1:6" x14ac:dyDescent="0.25">
      <c r="A10" s="259" t="s">
        <v>572</v>
      </c>
      <c r="B10" s="257">
        <v>0</v>
      </c>
      <c r="C10" s="257">
        <v>0</v>
      </c>
      <c r="D10" s="257">
        <v>5</v>
      </c>
      <c r="E10" s="257">
        <v>0</v>
      </c>
      <c r="F10" s="256">
        <v>198.3</v>
      </c>
    </row>
    <row r="11" spans="1:6" x14ac:dyDescent="0.25">
      <c r="A11" s="259" t="s">
        <v>571</v>
      </c>
      <c r="B11" s="257">
        <v>0</v>
      </c>
      <c r="C11" s="257">
        <v>0</v>
      </c>
      <c r="D11" s="257">
        <v>4</v>
      </c>
      <c r="E11" s="257">
        <v>0</v>
      </c>
      <c r="F11" s="256">
        <v>120.8</v>
      </c>
    </row>
    <row r="12" spans="1:6" x14ac:dyDescent="0.25">
      <c r="A12" s="259" t="s">
        <v>560</v>
      </c>
      <c r="B12" s="257">
        <v>0</v>
      </c>
      <c r="C12" s="257">
        <v>0</v>
      </c>
      <c r="D12" s="257">
        <v>73</v>
      </c>
      <c r="E12" s="257">
        <v>0</v>
      </c>
      <c r="F12" s="256">
        <v>82.6</v>
      </c>
    </row>
    <row r="13" spans="1:6" x14ac:dyDescent="0.25">
      <c r="A13" s="261"/>
      <c r="B13" s="257"/>
      <c r="C13" s="257"/>
      <c r="D13" s="257"/>
      <c r="E13" s="257"/>
      <c r="F13" s="256"/>
    </row>
    <row r="14" spans="1:6" x14ac:dyDescent="0.25">
      <c r="A14" s="261" t="s">
        <v>579</v>
      </c>
      <c r="B14" s="257">
        <v>82152</v>
      </c>
      <c r="C14" s="257">
        <v>64842</v>
      </c>
      <c r="D14" s="257">
        <v>116068</v>
      </c>
      <c r="E14" s="257">
        <v>35769</v>
      </c>
      <c r="F14" s="256">
        <v>54.4</v>
      </c>
    </row>
    <row r="15" spans="1:6" x14ac:dyDescent="0.25">
      <c r="A15" s="260" t="s">
        <v>568</v>
      </c>
      <c r="B15" s="1679"/>
      <c r="C15" s="1679"/>
      <c r="D15" s="1679"/>
      <c r="E15" s="1679"/>
      <c r="F15" s="513"/>
    </row>
    <row r="16" spans="1:6" x14ac:dyDescent="0.25">
      <c r="A16" s="259" t="s">
        <v>577</v>
      </c>
      <c r="B16" s="257">
        <v>6843</v>
      </c>
      <c r="C16" s="257">
        <v>7048</v>
      </c>
      <c r="D16" s="257">
        <v>10566</v>
      </c>
      <c r="E16" s="257">
        <v>4024</v>
      </c>
      <c r="F16" s="256">
        <v>18.8</v>
      </c>
    </row>
    <row r="17" spans="1:6" x14ac:dyDescent="0.25">
      <c r="A17" s="259" t="s">
        <v>576</v>
      </c>
      <c r="B17" s="257">
        <v>22642</v>
      </c>
      <c r="C17" s="257">
        <v>25352</v>
      </c>
      <c r="D17" s="257">
        <v>36804</v>
      </c>
      <c r="E17" s="257">
        <v>13939</v>
      </c>
      <c r="F17" s="256">
        <v>37.700000000000003</v>
      </c>
    </row>
    <row r="18" spans="1:6" x14ac:dyDescent="0.25">
      <c r="A18" s="259" t="s">
        <v>575</v>
      </c>
      <c r="B18" s="257">
        <v>38480</v>
      </c>
      <c r="C18" s="257">
        <v>25201</v>
      </c>
      <c r="D18" s="257">
        <v>51548</v>
      </c>
      <c r="E18" s="257">
        <v>13874</v>
      </c>
      <c r="F18" s="256">
        <v>63.9</v>
      </c>
    </row>
    <row r="19" spans="1:6" x14ac:dyDescent="0.25">
      <c r="A19" s="259" t="s">
        <v>574</v>
      </c>
      <c r="B19" s="257">
        <v>9042</v>
      </c>
      <c r="C19" s="257">
        <v>5366</v>
      </c>
      <c r="D19" s="257">
        <v>11874</v>
      </c>
      <c r="E19" s="257">
        <v>3239</v>
      </c>
      <c r="F19" s="256">
        <v>76</v>
      </c>
    </row>
    <row r="20" spans="1:6" x14ac:dyDescent="0.25">
      <c r="A20" s="259" t="s">
        <v>573</v>
      </c>
      <c r="B20" s="257">
        <v>1341</v>
      </c>
      <c r="C20" s="257">
        <v>546</v>
      </c>
      <c r="D20" s="257">
        <v>1525</v>
      </c>
      <c r="E20" s="257">
        <v>354</v>
      </c>
      <c r="F20" s="256">
        <v>107.7</v>
      </c>
    </row>
    <row r="21" spans="1:6" x14ac:dyDescent="0.25">
      <c r="A21" s="259" t="s">
        <v>572</v>
      </c>
      <c r="B21" s="257">
        <v>523</v>
      </c>
      <c r="C21" s="257">
        <v>206</v>
      </c>
      <c r="D21" s="257">
        <v>543</v>
      </c>
      <c r="E21" s="257">
        <v>126</v>
      </c>
      <c r="F21" s="256">
        <v>138.9</v>
      </c>
    </row>
    <row r="22" spans="1:6" x14ac:dyDescent="0.25">
      <c r="A22" s="259" t="s">
        <v>571</v>
      </c>
      <c r="B22" s="257">
        <v>261</v>
      </c>
      <c r="C22" s="257">
        <v>438</v>
      </c>
      <c r="D22" s="257">
        <v>442</v>
      </c>
      <c r="E22" s="257">
        <v>213</v>
      </c>
      <c r="F22" s="256">
        <v>85.1</v>
      </c>
    </row>
    <row r="23" spans="1:6" x14ac:dyDescent="0.25">
      <c r="A23" s="259" t="s">
        <v>560</v>
      </c>
      <c r="B23" s="257">
        <v>3020</v>
      </c>
      <c r="C23" s="257">
        <v>685</v>
      </c>
      <c r="D23" s="257">
        <v>2766</v>
      </c>
      <c r="E23" s="257">
        <v>0</v>
      </c>
      <c r="F23" s="256">
        <v>92.8</v>
      </c>
    </row>
    <row r="24" spans="1:6" x14ac:dyDescent="0.25">
      <c r="A24" s="261"/>
      <c r="B24" s="257"/>
      <c r="C24" s="257"/>
      <c r="D24" s="257"/>
      <c r="E24" s="257"/>
      <c r="F24" s="256"/>
    </row>
    <row r="25" spans="1:6" x14ac:dyDescent="0.25">
      <c r="A25" s="261" t="s">
        <v>578</v>
      </c>
      <c r="B25" s="257">
        <v>21405</v>
      </c>
      <c r="C25" s="257">
        <v>3465</v>
      </c>
      <c r="D25" s="257">
        <v>28031</v>
      </c>
      <c r="E25" s="257">
        <v>1688</v>
      </c>
      <c r="F25" s="256">
        <v>19.8</v>
      </c>
    </row>
    <row r="26" spans="1:6" x14ac:dyDescent="0.25">
      <c r="A26" s="260" t="s">
        <v>568</v>
      </c>
      <c r="B26" s="1679"/>
      <c r="C26" s="1679"/>
      <c r="D26" s="1679"/>
      <c r="E26" s="1679"/>
      <c r="F26" s="513"/>
    </row>
    <row r="27" spans="1:6" x14ac:dyDescent="0.25">
      <c r="A27" s="259" t="s">
        <v>577</v>
      </c>
      <c r="B27" s="257">
        <v>8495</v>
      </c>
      <c r="C27" s="257">
        <v>518</v>
      </c>
      <c r="D27" s="257">
        <v>9929</v>
      </c>
      <c r="E27" s="257">
        <v>195</v>
      </c>
      <c r="F27" s="256">
        <v>9.4</v>
      </c>
    </row>
    <row r="28" spans="1:6" x14ac:dyDescent="0.25">
      <c r="A28" s="259" t="s">
        <v>576</v>
      </c>
      <c r="B28" s="257">
        <v>12277</v>
      </c>
      <c r="C28" s="257">
        <v>1712</v>
      </c>
      <c r="D28" s="257">
        <v>16368</v>
      </c>
      <c r="E28" s="257">
        <v>932</v>
      </c>
      <c r="F28" s="256">
        <v>20.3</v>
      </c>
    </row>
    <row r="29" spans="1:6" x14ac:dyDescent="0.25">
      <c r="A29" s="259" t="s">
        <v>575</v>
      </c>
      <c r="B29" s="257">
        <v>436</v>
      </c>
      <c r="C29" s="257">
        <v>688</v>
      </c>
      <c r="D29" s="257">
        <v>1430</v>
      </c>
      <c r="E29" s="257">
        <v>441</v>
      </c>
      <c r="F29" s="256">
        <v>64.400000000000006</v>
      </c>
    </row>
    <row r="30" spans="1:6" x14ac:dyDescent="0.25">
      <c r="A30" s="259" t="s">
        <v>574</v>
      </c>
      <c r="B30" s="257">
        <v>48</v>
      </c>
      <c r="C30" s="257">
        <v>325</v>
      </c>
      <c r="D30" s="257">
        <v>119</v>
      </c>
      <c r="E30" s="257">
        <v>66</v>
      </c>
      <c r="F30" s="256">
        <v>76.8</v>
      </c>
    </row>
    <row r="31" spans="1:6" x14ac:dyDescent="0.25">
      <c r="A31" s="259" t="s">
        <v>573</v>
      </c>
      <c r="B31" s="257">
        <v>38</v>
      </c>
      <c r="C31" s="257">
        <v>169</v>
      </c>
      <c r="D31" s="257">
        <v>62</v>
      </c>
      <c r="E31" s="257">
        <v>43</v>
      </c>
      <c r="F31" s="256">
        <v>148.19999999999999</v>
      </c>
    </row>
    <row r="32" spans="1:6" x14ac:dyDescent="0.25">
      <c r="A32" s="259" t="s">
        <v>572</v>
      </c>
      <c r="B32" s="257">
        <v>0</v>
      </c>
      <c r="C32" s="257">
        <v>1</v>
      </c>
      <c r="D32" s="257">
        <v>3</v>
      </c>
      <c r="E32" s="257">
        <v>0</v>
      </c>
      <c r="F32" s="256">
        <v>92.7</v>
      </c>
    </row>
    <row r="33" spans="1:6" x14ac:dyDescent="0.25">
      <c r="A33" s="259" t="s">
        <v>571</v>
      </c>
      <c r="B33" s="257">
        <v>108</v>
      </c>
      <c r="C33" s="257">
        <v>51</v>
      </c>
      <c r="D33" s="257">
        <v>121</v>
      </c>
      <c r="E33" s="257">
        <v>11</v>
      </c>
      <c r="F33" s="256">
        <v>159</v>
      </c>
    </row>
    <row r="34" spans="1:6" x14ac:dyDescent="0.25">
      <c r="A34" s="259" t="s">
        <v>560</v>
      </c>
      <c r="B34" s="257">
        <v>0</v>
      </c>
      <c r="C34" s="257">
        <v>0</v>
      </c>
      <c r="D34" s="257">
        <v>0</v>
      </c>
      <c r="E34" s="257">
        <v>0</v>
      </c>
      <c r="F34" s="256">
        <v>0</v>
      </c>
    </row>
    <row r="35" spans="1:6" x14ac:dyDescent="0.25">
      <c r="A35" s="261"/>
      <c r="B35" s="257"/>
      <c r="C35" s="257"/>
      <c r="D35" s="257"/>
      <c r="E35" s="257"/>
      <c r="F35" s="256"/>
    </row>
    <row r="36" spans="1:6" x14ac:dyDescent="0.25">
      <c r="A36" s="261" t="s">
        <v>570</v>
      </c>
      <c r="B36" s="257">
        <v>16125</v>
      </c>
      <c r="C36" s="257">
        <v>3420</v>
      </c>
      <c r="D36" s="257">
        <v>17513</v>
      </c>
      <c r="E36" s="257">
        <v>1388</v>
      </c>
      <c r="F36" s="256">
        <v>17.7</v>
      </c>
    </row>
    <row r="37" spans="1:6" x14ac:dyDescent="0.25">
      <c r="A37" s="260" t="s">
        <v>568</v>
      </c>
      <c r="B37" s="1679"/>
      <c r="C37" s="1679"/>
      <c r="D37" s="1679"/>
      <c r="E37" s="1679"/>
      <c r="F37" s="513"/>
    </row>
    <row r="38" spans="1:6" x14ac:dyDescent="0.25">
      <c r="A38" s="259" t="s">
        <v>567</v>
      </c>
      <c r="B38" s="257">
        <v>8986</v>
      </c>
      <c r="C38" s="257">
        <v>2367</v>
      </c>
      <c r="D38" s="257">
        <v>9926</v>
      </c>
      <c r="E38" s="257">
        <v>940</v>
      </c>
      <c r="F38" s="256">
        <v>11.3</v>
      </c>
    </row>
    <row r="39" spans="1:6" x14ac:dyDescent="0.25">
      <c r="A39" s="259" t="s">
        <v>566</v>
      </c>
      <c r="B39" s="257">
        <v>4184</v>
      </c>
      <c r="C39" s="257">
        <v>613</v>
      </c>
      <c r="D39" s="257">
        <v>4438</v>
      </c>
      <c r="E39" s="257">
        <v>255</v>
      </c>
      <c r="F39" s="256">
        <v>11.5</v>
      </c>
    </row>
    <row r="40" spans="1:6" x14ac:dyDescent="0.25">
      <c r="A40" s="259" t="s">
        <v>565</v>
      </c>
      <c r="B40" s="257">
        <v>1638</v>
      </c>
      <c r="C40" s="257">
        <v>308</v>
      </c>
      <c r="D40" s="257">
        <v>1771</v>
      </c>
      <c r="E40" s="257">
        <v>134</v>
      </c>
      <c r="F40" s="256">
        <v>18.600000000000001</v>
      </c>
    </row>
    <row r="41" spans="1:6" x14ac:dyDescent="0.25">
      <c r="A41" s="259" t="s">
        <v>564</v>
      </c>
      <c r="B41" s="257">
        <v>703</v>
      </c>
      <c r="C41" s="257">
        <v>119</v>
      </c>
      <c r="D41" s="257">
        <v>755</v>
      </c>
      <c r="E41" s="257">
        <v>51</v>
      </c>
      <c r="F41" s="256">
        <v>33.4</v>
      </c>
    </row>
    <row r="42" spans="1:6" x14ac:dyDescent="0.25">
      <c r="A42" s="259" t="s">
        <v>563</v>
      </c>
      <c r="B42" s="257">
        <v>67</v>
      </c>
      <c r="C42" s="257">
        <v>5</v>
      </c>
      <c r="D42" s="257">
        <v>70</v>
      </c>
      <c r="E42" s="257">
        <v>3</v>
      </c>
      <c r="F42" s="256">
        <v>52.5</v>
      </c>
    </row>
    <row r="43" spans="1:6" x14ac:dyDescent="0.25">
      <c r="A43" s="259" t="s">
        <v>562</v>
      </c>
      <c r="B43" s="257">
        <v>159</v>
      </c>
      <c r="C43" s="257">
        <v>4</v>
      </c>
      <c r="D43" s="257">
        <v>161</v>
      </c>
      <c r="E43" s="257">
        <v>3</v>
      </c>
      <c r="F43" s="256">
        <v>98.4</v>
      </c>
    </row>
    <row r="44" spans="1:6" x14ac:dyDescent="0.25">
      <c r="A44" s="259" t="s">
        <v>561</v>
      </c>
      <c r="B44" s="257">
        <v>8</v>
      </c>
      <c r="C44" s="257">
        <v>1</v>
      </c>
      <c r="D44" s="257">
        <v>9</v>
      </c>
      <c r="E44" s="257">
        <v>0</v>
      </c>
      <c r="F44" s="256">
        <v>30.8</v>
      </c>
    </row>
    <row r="45" spans="1:6" x14ac:dyDescent="0.25">
      <c r="A45" s="259" t="s">
        <v>560</v>
      </c>
      <c r="B45" s="257">
        <v>380</v>
      </c>
      <c r="C45" s="257">
        <v>4</v>
      </c>
      <c r="D45" s="257">
        <v>383</v>
      </c>
      <c r="E45" s="257">
        <v>3</v>
      </c>
      <c r="F45" s="256">
        <v>180.7</v>
      </c>
    </row>
    <row r="46" spans="1:6" x14ac:dyDescent="0.25">
      <c r="A46" s="442"/>
      <c r="B46" s="374"/>
      <c r="C46" s="374"/>
      <c r="D46" s="374"/>
      <c r="E46" s="374"/>
      <c r="F46" s="512"/>
    </row>
    <row r="47" spans="1:6" ht="17.25" customHeight="1" x14ac:dyDescent="0.25">
      <c r="A47" s="2728" t="s">
        <v>979</v>
      </c>
      <c r="B47" s="2728"/>
      <c r="C47" s="2728"/>
      <c r="D47" s="2728"/>
      <c r="E47" s="2728"/>
      <c r="F47" s="2728"/>
    </row>
    <row r="48" spans="1:6" x14ac:dyDescent="0.25">
      <c r="A48" s="267" t="s">
        <v>558</v>
      </c>
      <c r="B48" s="266"/>
      <c r="C48" s="266"/>
      <c r="D48" s="266"/>
      <c r="E48" s="266"/>
      <c r="F48" s="265"/>
    </row>
    <row r="49" spans="1:6" x14ac:dyDescent="0.25">
      <c r="B49" s="383"/>
      <c r="C49" s="383"/>
      <c r="D49" s="383"/>
      <c r="E49" s="383"/>
      <c r="F49" s="511"/>
    </row>
    <row r="57" spans="1:6" x14ac:dyDescent="0.25">
      <c r="A57" s="498"/>
    </row>
    <row r="58" spans="1:6" x14ac:dyDescent="0.25">
      <c r="A58" s="498"/>
    </row>
    <row r="59" spans="1:6" x14ac:dyDescent="0.25">
      <c r="A59" s="498"/>
    </row>
  </sheetData>
  <mergeCells count="2">
    <mergeCell ref="A1:E1"/>
    <mergeCell ref="A47:F47"/>
  </mergeCells>
  <pageMargins left="0.7" right="0.7" top="0.75" bottom="0.75" header="0.3" footer="0.3"/>
  <pageSetup paperSize="9" scale="77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47E41-99F4-4DB7-BFE6-35F41FAE964E}">
  <sheetPr codeName="Sheet55"/>
  <dimension ref="A1:L15"/>
  <sheetViews>
    <sheetView showGridLines="0" view="pageBreakPreview" topLeftCell="A52" zoomScaleNormal="100" zoomScaleSheetLayoutView="100" workbookViewId="0">
      <selection activeCell="I10" sqref="I10"/>
    </sheetView>
  </sheetViews>
  <sheetFormatPr defaultColWidth="9.140625" defaultRowHeight="15" x14ac:dyDescent="0.25"/>
  <cols>
    <col min="1" max="1" width="28.5703125" style="372" customWidth="1"/>
    <col min="2" max="9" width="9.7109375" style="372" customWidth="1"/>
    <col min="10" max="10" width="9.7109375" style="412" customWidth="1"/>
    <col min="11" max="16384" width="9.140625" style="412"/>
  </cols>
  <sheetData>
    <row r="1" spans="1:12" ht="50.25" customHeight="1" thickBot="1" x14ac:dyDescent="0.3">
      <c r="A1" s="515"/>
      <c r="B1" s="1682" t="s">
        <v>584</v>
      </c>
      <c r="C1" s="2729" t="s">
        <v>583</v>
      </c>
      <c r="D1" s="2729"/>
      <c r="E1" s="2729" t="s">
        <v>683</v>
      </c>
      <c r="F1" s="2729"/>
      <c r="G1" s="2729" t="s">
        <v>582</v>
      </c>
      <c r="H1" s="2729"/>
      <c r="I1" s="2729" t="s">
        <v>581</v>
      </c>
      <c r="J1" s="2729"/>
    </row>
    <row r="2" spans="1:12" x14ac:dyDescent="0.25">
      <c r="A2" s="442" t="s">
        <v>569</v>
      </c>
      <c r="B2" s="374">
        <v>12943</v>
      </c>
      <c r="C2" s="412"/>
      <c r="D2" s="374">
        <v>23961</v>
      </c>
      <c r="E2" s="412"/>
      <c r="F2" s="374">
        <v>30069</v>
      </c>
      <c r="G2" s="412"/>
      <c r="H2" s="374">
        <v>18613</v>
      </c>
      <c r="I2" s="412"/>
      <c r="J2" s="512">
        <v>26</v>
      </c>
    </row>
    <row r="3" spans="1:12" x14ac:dyDescent="0.25">
      <c r="A3" s="514" t="s">
        <v>568</v>
      </c>
      <c r="B3" s="374"/>
      <c r="C3" s="412"/>
      <c r="D3" s="374"/>
      <c r="E3" s="412"/>
      <c r="F3" s="374"/>
      <c r="G3" s="412"/>
      <c r="H3" s="374"/>
      <c r="I3" s="412"/>
      <c r="J3" s="512"/>
    </row>
    <row r="4" spans="1:12" x14ac:dyDescent="0.25">
      <c r="A4" s="442" t="s">
        <v>567</v>
      </c>
      <c r="B4" s="374">
        <v>3833</v>
      </c>
      <c r="C4" s="412"/>
      <c r="D4" s="374">
        <v>13947</v>
      </c>
      <c r="E4" s="412"/>
      <c r="F4" s="374">
        <v>14727</v>
      </c>
      <c r="G4" s="412"/>
      <c r="H4" s="374">
        <v>11059</v>
      </c>
      <c r="I4" s="412"/>
      <c r="J4" s="512">
        <v>9.6999999999999993</v>
      </c>
    </row>
    <row r="5" spans="1:12" x14ac:dyDescent="0.25">
      <c r="A5" s="442" t="s">
        <v>566</v>
      </c>
      <c r="B5" s="374">
        <v>3627</v>
      </c>
      <c r="C5" s="412"/>
      <c r="D5" s="374">
        <v>5545</v>
      </c>
      <c r="E5" s="412"/>
      <c r="F5" s="374">
        <v>7519</v>
      </c>
      <c r="G5" s="412"/>
      <c r="H5" s="374">
        <v>4293</v>
      </c>
      <c r="I5" s="412"/>
      <c r="J5" s="512">
        <v>18.399999999999999</v>
      </c>
      <c r="L5" s="1001"/>
    </row>
    <row r="6" spans="1:12" x14ac:dyDescent="0.25">
      <c r="A6" s="442" t="s">
        <v>565</v>
      </c>
      <c r="B6" s="374">
        <v>2055</v>
      </c>
      <c r="C6" s="412"/>
      <c r="D6" s="374">
        <v>2290</v>
      </c>
      <c r="E6" s="412"/>
      <c r="F6" s="374">
        <v>3333</v>
      </c>
      <c r="G6" s="412"/>
      <c r="H6" s="374">
        <v>1760</v>
      </c>
      <c r="I6" s="412"/>
      <c r="J6" s="512">
        <v>31.9</v>
      </c>
    </row>
    <row r="7" spans="1:12" x14ac:dyDescent="0.25">
      <c r="A7" s="442" t="s">
        <v>564</v>
      </c>
      <c r="B7" s="374">
        <v>1191</v>
      </c>
      <c r="C7" s="412"/>
      <c r="D7" s="374">
        <v>1125</v>
      </c>
      <c r="E7" s="412"/>
      <c r="F7" s="374">
        <v>1713</v>
      </c>
      <c r="G7" s="412"/>
      <c r="H7" s="374">
        <v>774</v>
      </c>
      <c r="I7" s="412"/>
      <c r="J7" s="512">
        <v>43.3</v>
      </c>
    </row>
    <row r="8" spans="1:12" x14ac:dyDescent="0.25">
      <c r="A8" s="442" t="s">
        <v>563</v>
      </c>
      <c r="B8" s="374">
        <v>1093</v>
      </c>
      <c r="C8" s="412"/>
      <c r="D8" s="374">
        <v>405</v>
      </c>
      <c r="E8" s="412"/>
      <c r="F8" s="374">
        <v>1333</v>
      </c>
      <c r="G8" s="412"/>
      <c r="H8" s="374">
        <v>320</v>
      </c>
      <c r="I8" s="412"/>
      <c r="J8" s="512">
        <v>46.6</v>
      </c>
    </row>
    <row r="9" spans="1:12" x14ac:dyDescent="0.25">
      <c r="A9" s="442" t="s">
        <v>562</v>
      </c>
      <c r="B9" s="374">
        <v>612</v>
      </c>
      <c r="C9" s="412"/>
      <c r="D9" s="374">
        <v>216</v>
      </c>
      <c r="E9" s="412"/>
      <c r="F9" s="374">
        <v>704</v>
      </c>
      <c r="G9" s="412"/>
      <c r="H9" s="374">
        <v>180</v>
      </c>
      <c r="I9" s="412"/>
      <c r="J9" s="512">
        <v>71.7</v>
      </c>
    </row>
    <row r="10" spans="1:12" x14ac:dyDescent="0.25">
      <c r="A10" s="442" t="s">
        <v>561</v>
      </c>
      <c r="B10" s="374">
        <v>49</v>
      </c>
      <c r="C10" s="412"/>
      <c r="D10" s="374">
        <v>223</v>
      </c>
      <c r="E10" s="412"/>
      <c r="F10" s="374">
        <v>105</v>
      </c>
      <c r="G10" s="412"/>
      <c r="H10" s="374">
        <v>49</v>
      </c>
      <c r="I10" s="412"/>
      <c r="J10" s="512">
        <v>44.5</v>
      </c>
    </row>
    <row r="11" spans="1:12" x14ac:dyDescent="0.25">
      <c r="A11" s="442" t="s">
        <v>560</v>
      </c>
      <c r="B11" s="374">
        <v>482</v>
      </c>
      <c r="C11" s="412"/>
      <c r="D11" s="374">
        <v>209</v>
      </c>
      <c r="E11" s="412"/>
      <c r="F11" s="374">
        <v>635</v>
      </c>
      <c r="G11" s="412"/>
      <c r="H11" s="374">
        <v>179</v>
      </c>
      <c r="I11" s="412"/>
      <c r="J11" s="512">
        <v>319.7</v>
      </c>
    </row>
    <row r="12" spans="1:12" x14ac:dyDescent="0.25">
      <c r="A12" s="442"/>
      <c r="B12" s="374"/>
      <c r="C12" s="412"/>
      <c r="D12" s="374"/>
      <c r="E12" s="412"/>
      <c r="F12" s="374"/>
      <c r="G12" s="412"/>
      <c r="H12" s="374"/>
      <c r="I12" s="412"/>
      <c r="J12" s="512"/>
    </row>
    <row r="13" spans="1:12" x14ac:dyDescent="0.25">
      <c r="A13" s="442" t="s">
        <v>559</v>
      </c>
      <c r="B13" s="374">
        <v>2190</v>
      </c>
      <c r="C13" s="412"/>
      <c r="D13" s="374" t="s">
        <v>85</v>
      </c>
      <c r="E13" s="412"/>
      <c r="F13" s="374">
        <v>2190</v>
      </c>
      <c r="G13" s="412"/>
      <c r="H13" s="374" t="s">
        <v>85</v>
      </c>
      <c r="I13" s="412"/>
      <c r="J13" s="512">
        <v>86.7</v>
      </c>
    </row>
    <row r="14" spans="1:12" ht="15" customHeight="1" x14ac:dyDescent="0.25">
      <c r="A14" s="2728" t="s">
        <v>979</v>
      </c>
      <c r="B14" s="2728"/>
      <c r="C14" s="2728"/>
      <c r="D14" s="2728"/>
      <c r="E14" s="2728"/>
      <c r="F14" s="2728"/>
      <c r="G14" s="698"/>
      <c r="H14" s="698"/>
      <c r="I14" s="698"/>
      <c r="J14" s="697"/>
    </row>
    <row r="15" spans="1:12" x14ac:dyDescent="0.25">
      <c r="A15" s="267" t="s">
        <v>558</v>
      </c>
      <c r="B15" s="266"/>
      <c r="C15" s="266"/>
      <c r="D15" s="266"/>
      <c r="E15" s="266"/>
      <c r="F15" s="265"/>
    </row>
  </sheetData>
  <mergeCells count="5"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2BF4-BF71-4DE6-83DA-5911CB3DAFAC}">
  <sheetPr codeName="Sheet56">
    <tabColor rgb="FFFFFF99"/>
  </sheetPr>
  <dimension ref="A1:I66"/>
  <sheetViews>
    <sheetView view="pageBreakPreview" topLeftCell="A51" zoomScaleNormal="100" zoomScaleSheetLayoutView="100" workbookViewId="0">
      <selection activeCell="A29" sqref="A29"/>
    </sheetView>
  </sheetViews>
  <sheetFormatPr defaultColWidth="9.140625" defaultRowHeight="15" x14ac:dyDescent="0.25"/>
  <cols>
    <col min="1" max="2" width="37.7109375" style="268" customWidth="1"/>
    <col min="3" max="3" width="13.28515625" style="268" customWidth="1"/>
    <col min="4" max="4" width="13" style="268" customWidth="1"/>
    <col min="5" max="6" width="17" style="268" customWidth="1"/>
    <col min="7" max="7" width="15" style="268" customWidth="1"/>
    <col min="8" max="16384" width="9.140625" style="268"/>
  </cols>
  <sheetData>
    <row r="1" spans="1:9" ht="13.5" customHeight="1" x14ac:dyDescent="0.25">
      <c r="A1" s="924" t="s">
        <v>594</v>
      </c>
      <c r="B1" s="923"/>
      <c r="C1" s="922"/>
      <c r="D1" s="922"/>
      <c r="E1" s="922"/>
      <c r="F1" s="922"/>
      <c r="G1" s="923"/>
      <c r="I1" s="923"/>
    </row>
    <row r="2" spans="1:9" ht="13.5" customHeight="1" x14ac:dyDescent="0.25">
      <c r="A2" s="923"/>
      <c r="B2" s="923"/>
      <c r="C2" s="922"/>
      <c r="D2" s="922"/>
      <c r="E2" s="922"/>
      <c r="F2" s="922"/>
      <c r="G2" s="922"/>
    </row>
    <row r="3" spans="1:9" ht="13.5" customHeight="1" x14ac:dyDescent="0.25">
      <c r="A3" s="174" t="s">
        <v>593</v>
      </c>
      <c r="B3" s="274"/>
      <c r="C3" s="919"/>
      <c r="D3" s="919"/>
      <c r="E3" s="919"/>
      <c r="F3" s="919"/>
      <c r="G3" s="919"/>
    </row>
    <row r="4" spans="1:9" ht="13.5" customHeight="1" x14ac:dyDescent="0.25">
      <c r="A4" s="2371" t="s">
        <v>1341</v>
      </c>
      <c r="B4" s="940"/>
      <c r="C4" s="919"/>
      <c r="D4" s="919"/>
      <c r="E4" s="919"/>
      <c r="F4" s="919"/>
      <c r="G4" s="919"/>
    </row>
    <row r="5" spans="1:9" ht="13.5" customHeight="1" x14ac:dyDescent="0.25">
      <c r="A5" s="2372" t="s">
        <v>1337</v>
      </c>
      <c r="B5" s="288"/>
      <c r="C5" s="277"/>
      <c r="D5" s="277"/>
      <c r="E5" s="277"/>
      <c r="F5" s="277"/>
      <c r="G5" s="277"/>
    </row>
    <row r="6" spans="1:9" ht="13.5" customHeight="1" x14ac:dyDescent="0.25">
      <c r="A6" s="276"/>
      <c r="B6" s="276"/>
      <c r="C6" s="279"/>
      <c r="D6" s="279"/>
      <c r="E6" s="286"/>
      <c r="F6" s="286"/>
      <c r="G6" s="286"/>
    </row>
    <row r="7" spans="1:9" ht="13.5" customHeight="1" x14ac:dyDescent="0.25">
      <c r="A7" s="904"/>
      <c r="B7" s="904"/>
      <c r="C7" s="1208"/>
      <c r="D7" s="1209"/>
      <c r="E7" s="1209"/>
      <c r="F7" s="1208"/>
      <c r="G7" s="1209"/>
    </row>
    <row r="8" spans="1:9" ht="13.5" customHeight="1" x14ac:dyDescent="0.25">
      <c r="A8" s="904"/>
      <c r="B8" s="904"/>
      <c r="C8" s="287"/>
      <c r="D8" s="285"/>
      <c r="E8" s="285"/>
      <c r="F8" s="287"/>
      <c r="G8" s="1209"/>
    </row>
    <row r="9" spans="1:9" ht="13.5" customHeight="1" x14ac:dyDescent="0.25">
      <c r="A9" s="276"/>
      <c r="B9" s="276"/>
      <c r="C9" s="279"/>
      <c r="D9" s="280"/>
      <c r="E9" s="280"/>
      <c r="F9" s="279"/>
      <c r="G9" s="286"/>
    </row>
    <row r="10" spans="1:9" ht="13.5" customHeight="1" x14ac:dyDescent="0.25">
      <c r="A10" s="905"/>
      <c r="B10" s="905"/>
      <c r="C10" s="1213"/>
      <c r="D10" s="1212"/>
      <c r="E10" s="1212"/>
      <c r="F10" s="1213"/>
      <c r="G10" s="1212"/>
    </row>
    <row r="11" spans="1:9" ht="13.5" customHeight="1" x14ac:dyDescent="0.25">
      <c r="A11" s="906"/>
      <c r="B11" s="906"/>
      <c r="C11" s="1208"/>
      <c r="D11" s="1209"/>
      <c r="E11" s="1209"/>
      <c r="F11" s="1211"/>
      <c r="G11" s="1210"/>
    </row>
    <row r="12" spans="1:9" ht="13.5" customHeight="1" x14ac:dyDescent="0.25">
      <c r="A12" s="906"/>
      <c r="B12" s="906"/>
      <c r="C12" s="907"/>
      <c r="D12" s="285"/>
      <c r="E12" s="285"/>
      <c r="F12" s="284"/>
      <c r="G12" s="920"/>
    </row>
    <row r="13" spans="1:9" ht="13.5" customHeight="1" x14ac:dyDescent="0.25">
      <c r="A13" s="908"/>
      <c r="B13" s="908"/>
      <c r="C13" s="909"/>
      <c r="D13" s="280"/>
      <c r="E13" s="280"/>
      <c r="F13" s="283"/>
      <c r="G13" s="279"/>
      <c r="H13" s="915"/>
    </row>
    <row r="14" spans="1:9" ht="13.5" customHeight="1" x14ac:dyDescent="0.25">
      <c r="A14" s="1209"/>
      <c r="B14" s="1209"/>
      <c r="C14" s="1209"/>
      <c r="D14" s="1209"/>
      <c r="E14" s="1209"/>
      <c r="F14" s="1208"/>
      <c r="G14" s="1207"/>
      <c r="H14" s="915"/>
    </row>
    <row r="15" spans="1:9" ht="13.5" customHeight="1" x14ac:dyDescent="0.25">
      <c r="A15" s="276"/>
      <c r="B15" s="276"/>
      <c r="C15" s="281"/>
      <c r="D15" s="282"/>
      <c r="E15" s="282"/>
      <c r="F15" s="281"/>
      <c r="G15" s="281"/>
      <c r="H15" s="915"/>
    </row>
    <row r="16" spans="1:9" ht="13.5" customHeight="1" x14ac:dyDescent="0.25">
      <c r="A16" s="269"/>
      <c r="B16" s="269"/>
      <c r="C16" s="277"/>
      <c r="D16" s="277"/>
      <c r="E16" s="277"/>
      <c r="F16" s="277"/>
      <c r="G16" s="919"/>
      <c r="H16" s="915"/>
    </row>
    <row r="17" spans="1:8" ht="13.5" customHeight="1" x14ac:dyDescent="0.25">
      <c r="A17" s="1198"/>
      <c r="B17" s="1198"/>
      <c r="C17" s="1198"/>
      <c r="D17" s="1198"/>
      <c r="E17" s="1198"/>
      <c r="F17" s="1197"/>
      <c r="G17" s="919"/>
      <c r="H17" s="915"/>
    </row>
    <row r="18" spans="1:8" ht="13.5" customHeight="1" x14ac:dyDescent="0.25">
      <c r="A18" s="1198"/>
      <c r="B18" s="1198"/>
      <c r="C18" s="1198"/>
      <c r="D18" s="1198"/>
      <c r="E18" s="1198"/>
      <c r="F18" s="1197"/>
      <c r="G18" s="919"/>
      <c r="H18" s="915"/>
    </row>
    <row r="19" spans="1:8" ht="13.5" customHeight="1" x14ac:dyDescent="0.25">
      <c r="A19" s="1206"/>
      <c r="B19" s="1206"/>
      <c r="C19" s="1206"/>
      <c r="D19" s="1206"/>
      <c r="E19" s="1206"/>
      <c r="F19" s="1205"/>
      <c r="G19" s="919"/>
      <c r="H19" s="915"/>
    </row>
    <row r="20" spans="1:8" ht="13.5" customHeight="1" x14ac:dyDescent="0.25">
      <c r="A20" s="1206"/>
      <c r="B20" s="1206"/>
      <c r="C20" s="1206"/>
      <c r="D20" s="1206"/>
      <c r="E20" s="1206"/>
      <c r="F20" s="1205"/>
      <c r="H20" s="915"/>
    </row>
    <row r="21" spans="1:8" ht="13.5" customHeight="1" x14ac:dyDescent="0.25">
      <c r="C21" s="274"/>
      <c r="D21" s="269"/>
      <c r="E21" s="269"/>
      <c r="F21" s="269"/>
      <c r="H21" s="915"/>
    </row>
    <row r="22" spans="1:8" ht="13.5" customHeight="1" x14ac:dyDescent="0.25">
      <c r="C22" s="269"/>
      <c r="D22" s="269"/>
      <c r="E22" s="269"/>
      <c r="F22" s="269"/>
      <c r="H22" s="915"/>
    </row>
    <row r="23" spans="1:8" ht="13.5" customHeight="1" x14ac:dyDescent="0.25">
      <c r="C23" s="277"/>
      <c r="D23" s="910"/>
      <c r="E23" s="277"/>
      <c r="F23" s="277"/>
      <c r="G23" s="918"/>
      <c r="H23" s="915"/>
    </row>
    <row r="24" spans="1:8" ht="13.5" customHeight="1" x14ac:dyDescent="0.25">
      <c r="C24" s="277"/>
      <c r="D24" s="277"/>
      <c r="E24" s="277"/>
      <c r="F24" s="277"/>
      <c r="G24" s="918"/>
      <c r="H24" s="915"/>
    </row>
    <row r="25" spans="1:8" ht="13.5" customHeight="1" x14ac:dyDescent="0.25">
      <c r="C25" s="277"/>
      <c r="D25" s="277"/>
      <c r="E25" s="277"/>
      <c r="F25" s="277"/>
      <c r="G25" s="917"/>
      <c r="H25" s="915"/>
    </row>
    <row r="26" spans="1:8" ht="13.5" customHeight="1" x14ac:dyDescent="0.25">
      <c r="C26" s="280"/>
      <c r="D26" s="280"/>
      <c r="E26" s="277"/>
      <c r="F26" s="277"/>
      <c r="G26" s="277"/>
      <c r="H26" s="915"/>
    </row>
    <row r="27" spans="1:8" ht="13.5" customHeight="1" x14ac:dyDescent="0.25">
      <c r="C27" s="280"/>
      <c r="D27" s="280"/>
      <c r="E27" s="279"/>
      <c r="F27" s="279"/>
      <c r="G27" s="279"/>
      <c r="H27" s="915"/>
    </row>
    <row r="28" spans="1:8" ht="13.5" customHeight="1" x14ac:dyDescent="0.25">
      <c r="A28" s="174" t="s">
        <v>592</v>
      </c>
      <c r="B28" s="274"/>
      <c r="C28" s="1199"/>
      <c r="D28" s="1199"/>
      <c r="E28" s="1201"/>
      <c r="F28" s="1201"/>
      <c r="G28" s="1201"/>
      <c r="H28" s="915"/>
    </row>
    <row r="29" spans="1:8" ht="13.5" customHeight="1" x14ac:dyDescent="0.25">
      <c r="A29" s="921" t="str">
        <f>A5</f>
        <v>End of Q3 2019</v>
      </c>
      <c r="B29" s="916"/>
      <c r="C29" s="1199"/>
      <c r="D29" s="1199"/>
      <c r="E29" s="1201"/>
      <c r="F29" s="1201"/>
      <c r="G29" s="1201"/>
      <c r="H29" s="915"/>
    </row>
    <row r="30" spans="1:8" ht="13.5" customHeight="1" x14ac:dyDescent="0.25">
      <c r="A30" s="278"/>
      <c r="B30" s="278"/>
      <c r="C30" s="1199"/>
      <c r="D30" s="1199"/>
      <c r="E30" s="1204"/>
      <c r="F30" s="1204"/>
      <c r="G30" s="1204"/>
      <c r="H30" s="915"/>
    </row>
    <row r="31" spans="1:8" ht="13.5" customHeight="1" x14ac:dyDescent="0.25">
      <c r="A31" s="277"/>
      <c r="B31" s="277"/>
      <c r="C31" s="1199"/>
      <c r="D31" s="1199"/>
      <c r="E31" s="1204"/>
      <c r="F31" s="1204"/>
      <c r="G31" s="1204"/>
      <c r="H31" s="915"/>
    </row>
    <row r="32" spans="1:8" ht="13.5" customHeight="1" x14ac:dyDescent="0.25">
      <c r="A32" s="277"/>
      <c r="B32" s="277"/>
      <c r="C32" s="1199"/>
      <c r="D32" s="1199"/>
      <c r="E32" s="1204"/>
      <c r="F32" s="1204"/>
      <c r="G32" s="1204"/>
      <c r="H32" s="915"/>
    </row>
    <row r="33" spans="1:8" ht="13.5" customHeight="1" x14ac:dyDescent="0.25">
      <c r="A33" s="276"/>
      <c r="B33" s="276"/>
      <c r="C33" s="1199"/>
      <c r="D33" s="1199"/>
      <c r="E33" s="1201"/>
      <c r="F33" s="1201"/>
      <c r="G33" s="1201"/>
      <c r="H33" s="915"/>
    </row>
    <row r="34" spans="1:8" ht="13.5" customHeight="1" x14ac:dyDescent="0.25">
      <c r="A34" s="1202"/>
      <c r="B34" s="1202"/>
      <c r="C34" s="1199"/>
      <c r="D34" s="1199"/>
      <c r="E34" s="1204"/>
      <c r="F34" s="1204"/>
      <c r="G34" s="1204"/>
      <c r="H34" s="915"/>
    </row>
    <row r="35" spans="1:8" ht="13.5" customHeight="1" x14ac:dyDescent="0.25">
      <c r="A35" s="1202"/>
      <c r="B35" s="1202"/>
      <c r="C35" s="1199"/>
      <c r="D35" s="1199"/>
      <c r="E35" s="1204"/>
      <c r="F35" s="1204"/>
      <c r="G35" s="1204"/>
      <c r="H35" s="915"/>
    </row>
    <row r="36" spans="1:8" ht="13.5" customHeight="1" x14ac:dyDescent="0.25">
      <c r="A36" s="1200"/>
      <c r="B36" s="1200"/>
      <c r="C36" s="1199"/>
      <c r="D36" s="1199"/>
      <c r="E36" s="1204"/>
      <c r="F36" s="1204"/>
      <c r="G36" s="1204"/>
      <c r="H36" s="915"/>
    </row>
    <row r="37" spans="1:8" ht="13.5" customHeight="1" x14ac:dyDescent="0.25">
      <c r="A37" s="1202"/>
      <c r="B37" s="1202"/>
      <c r="C37" s="1199"/>
      <c r="D37" s="1199"/>
      <c r="E37" s="1204"/>
      <c r="F37" s="1204"/>
      <c r="G37" s="1204"/>
      <c r="H37" s="915"/>
    </row>
    <row r="38" spans="1:8" ht="13.5" customHeight="1" x14ac:dyDescent="0.25">
      <c r="A38" s="1202"/>
      <c r="B38" s="1202"/>
      <c r="C38" s="1199"/>
      <c r="D38" s="1199"/>
      <c r="E38" s="1201"/>
      <c r="F38" s="1201"/>
      <c r="G38" s="1201"/>
      <c r="H38" s="915"/>
    </row>
    <row r="39" spans="1:8" ht="13.5" customHeight="1" x14ac:dyDescent="0.25">
      <c r="A39" s="1202"/>
      <c r="B39" s="1202"/>
      <c r="C39" s="1199"/>
      <c r="D39" s="1199"/>
      <c r="E39" s="1203"/>
      <c r="F39" s="1203"/>
      <c r="G39" s="1203"/>
      <c r="H39" s="915"/>
    </row>
    <row r="40" spans="1:8" ht="13.5" customHeight="1" x14ac:dyDescent="0.25">
      <c r="A40" s="1202"/>
      <c r="B40" s="1202"/>
      <c r="C40" s="1199"/>
      <c r="D40" s="1199"/>
      <c r="E40" s="1201"/>
      <c r="F40" s="1201"/>
      <c r="G40" s="1201"/>
      <c r="H40" s="915"/>
    </row>
    <row r="41" spans="1:8" ht="13.5" customHeight="1" x14ac:dyDescent="0.25">
      <c r="A41" s="1202"/>
      <c r="B41" s="1202"/>
      <c r="C41" s="269"/>
      <c r="D41" s="269"/>
      <c r="E41" s="1201"/>
      <c r="F41" s="1201"/>
      <c r="G41" s="1201"/>
      <c r="H41" s="915"/>
    </row>
    <row r="42" spans="1:8" ht="13.5" customHeight="1" x14ac:dyDescent="0.25">
      <c r="A42" s="1200"/>
      <c r="B42" s="1200"/>
      <c r="C42" s="1199"/>
      <c r="D42" s="1199"/>
      <c r="E42" s="269"/>
      <c r="F42" s="269"/>
      <c r="G42" s="269"/>
      <c r="H42" s="915"/>
    </row>
    <row r="43" spans="1:8" ht="13.5" customHeight="1" x14ac:dyDescent="0.25">
      <c r="C43" s="1199"/>
      <c r="D43" s="1199"/>
      <c r="E43" s="269"/>
      <c r="F43" s="269"/>
      <c r="G43" s="269"/>
      <c r="H43" s="915"/>
    </row>
    <row r="44" spans="1:8" ht="13.5" customHeight="1" x14ac:dyDescent="0.25">
      <c r="C44" s="1199"/>
      <c r="D44" s="1199"/>
      <c r="E44" s="269"/>
      <c r="F44" s="269"/>
      <c r="G44" s="269"/>
      <c r="H44" s="915"/>
    </row>
    <row r="45" spans="1:8" ht="13.5" customHeight="1" x14ac:dyDescent="0.25">
      <c r="A45" s="269"/>
      <c r="B45" s="269"/>
      <c r="C45" s="269"/>
      <c r="D45" s="269"/>
      <c r="E45" s="269"/>
      <c r="F45" s="269"/>
      <c r="G45" s="269"/>
      <c r="H45" s="915"/>
    </row>
    <row r="46" spans="1:8" ht="13.5" customHeight="1" x14ac:dyDescent="0.25">
      <c r="C46" s="911"/>
      <c r="D46" s="912"/>
      <c r="E46" s="275"/>
      <c r="F46" s="275"/>
      <c r="G46" s="275"/>
      <c r="H46" s="915"/>
    </row>
    <row r="47" spans="1:8" ht="13.5" customHeight="1" x14ac:dyDescent="0.25">
      <c r="C47" s="269"/>
      <c r="D47" s="269"/>
      <c r="E47" s="269"/>
      <c r="F47" s="269"/>
      <c r="G47" s="269"/>
      <c r="H47" s="915"/>
    </row>
    <row r="48" spans="1:8" ht="13.5" customHeight="1" x14ac:dyDescent="0.25">
      <c r="B48" s="274"/>
      <c r="C48" s="271"/>
      <c r="D48" s="272"/>
      <c r="E48" s="269"/>
      <c r="F48" s="269"/>
      <c r="H48" s="915"/>
    </row>
    <row r="49" spans="1:8" ht="13.5" customHeight="1" x14ac:dyDescent="0.25">
      <c r="B49" s="916"/>
      <c r="C49" s="271"/>
      <c r="D49" s="913"/>
      <c r="E49" s="269"/>
      <c r="F49" s="269"/>
      <c r="H49" s="915"/>
    </row>
    <row r="50" spans="1:8" ht="13.5" customHeight="1" x14ac:dyDescent="0.25">
      <c r="A50" s="174" t="s">
        <v>591</v>
      </c>
      <c r="B50" s="273"/>
      <c r="C50" s="914"/>
      <c r="D50" s="271"/>
      <c r="E50" s="269"/>
      <c r="F50" s="269"/>
      <c r="H50" s="915"/>
    </row>
    <row r="51" spans="1:8" ht="13.5" customHeight="1" x14ac:dyDescent="0.25">
      <c r="A51" s="921" t="str">
        <f>A5</f>
        <v>End of Q3 2019</v>
      </c>
      <c r="B51" s="273"/>
      <c r="C51" s="272"/>
      <c r="D51" s="271"/>
      <c r="E51" s="269"/>
      <c r="F51" s="269"/>
      <c r="H51" s="915"/>
    </row>
    <row r="52" spans="1:8" ht="13.5" customHeight="1" x14ac:dyDescent="0.25">
      <c r="A52" s="269"/>
      <c r="B52" s="269"/>
      <c r="C52" s="269"/>
      <c r="D52" s="269"/>
      <c r="E52" s="269"/>
      <c r="F52" s="269"/>
      <c r="H52" s="915"/>
    </row>
    <row r="53" spans="1:8" ht="13.5" customHeight="1" x14ac:dyDescent="0.25">
      <c r="A53" s="1198"/>
      <c r="B53" s="1198"/>
      <c r="C53" s="1198"/>
      <c r="D53" s="1198"/>
      <c r="E53" s="1198"/>
      <c r="F53" s="1197"/>
      <c r="H53" s="915"/>
    </row>
    <row r="54" spans="1:8" ht="13.5" customHeight="1" x14ac:dyDescent="0.25">
      <c r="A54" s="1198"/>
      <c r="B54" s="1198"/>
      <c r="C54" s="1198"/>
      <c r="D54" s="1198"/>
      <c r="E54" s="1198"/>
      <c r="F54" s="1197"/>
      <c r="H54" s="915"/>
    </row>
    <row r="55" spans="1:8" ht="13.5" customHeight="1" x14ac:dyDescent="0.25">
      <c r="A55" s="1196"/>
      <c r="B55" s="1196"/>
      <c r="C55" s="269"/>
      <c r="D55" s="269"/>
      <c r="E55" s="269"/>
      <c r="F55" s="269"/>
      <c r="H55" s="915"/>
    </row>
    <row r="56" spans="1:8" ht="13.5" customHeight="1" x14ac:dyDescent="0.25">
      <c r="B56" s="1196"/>
      <c r="C56" s="269"/>
      <c r="D56" s="269"/>
      <c r="E56" s="269"/>
      <c r="F56" s="269"/>
      <c r="H56" s="915"/>
    </row>
    <row r="57" spans="1:8" x14ac:dyDescent="0.25">
      <c r="H57" s="915"/>
    </row>
    <row r="58" spans="1:8" x14ac:dyDescent="0.25">
      <c r="H58" s="915"/>
    </row>
    <row r="59" spans="1:8" x14ac:dyDescent="0.25">
      <c r="H59" s="915"/>
    </row>
    <row r="60" spans="1:8" x14ac:dyDescent="0.25">
      <c r="H60" s="915"/>
    </row>
    <row r="61" spans="1:8" x14ac:dyDescent="0.25">
      <c r="H61" s="915"/>
    </row>
    <row r="62" spans="1:8" x14ac:dyDescent="0.25">
      <c r="H62" s="915"/>
    </row>
    <row r="63" spans="1:8" x14ac:dyDescent="0.25">
      <c r="H63" s="915"/>
    </row>
    <row r="64" spans="1:8" x14ac:dyDescent="0.25">
      <c r="H64" s="915"/>
    </row>
    <row r="65" spans="8:8" x14ac:dyDescent="0.25">
      <c r="H65" s="915"/>
    </row>
    <row r="66" spans="8:8" x14ac:dyDescent="0.25">
      <c r="H66" s="915"/>
    </row>
  </sheetData>
  <pageMargins left="0.7" right="0.7" top="0.75" bottom="0.75" header="0.3" footer="0.3"/>
  <pageSetup paperSize="9" scale="80" pageOrder="overThenDown" orientation="portrait" r:id="rId1"/>
  <headerFooter>
    <oddHeader>&amp;R&amp;"Arial,Normal"&amp;8Risk, liquidity and capital management</oddHeader>
    <oddFooter xml:space="preserve">&amp;C&amp;"Calibri,Regular"&amp;7&amp;K000000Fact book - Q3 2019
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317D-E389-4EC4-9FCF-3AD414882C97}">
  <sheetPr>
    <tabColor rgb="FFFFFF99"/>
  </sheetPr>
  <dimension ref="A1:AV61"/>
  <sheetViews>
    <sheetView view="pageBreakPreview" topLeftCell="A56" zoomScale="110" zoomScaleNormal="100" zoomScaleSheetLayoutView="110" workbookViewId="0">
      <selection activeCell="A5" sqref="A5"/>
    </sheetView>
  </sheetViews>
  <sheetFormatPr defaultColWidth="9.140625" defaultRowHeight="15" x14ac:dyDescent="0.25"/>
  <cols>
    <col min="1" max="1" width="50.28515625" style="171" customWidth="1"/>
    <col min="2" max="6" width="9.7109375" style="171" customWidth="1"/>
    <col min="7" max="7" width="1.42578125" style="171" customWidth="1"/>
    <col min="8" max="8" width="43.7109375" style="167" customWidth="1"/>
    <col min="9" max="9" width="7.7109375" style="167" customWidth="1"/>
    <col min="10" max="10" width="7.140625" style="167" customWidth="1"/>
    <col min="11" max="11" width="7.85546875" style="167" customWidth="1"/>
    <col min="12" max="12" width="7.42578125" style="167" customWidth="1"/>
    <col min="13" max="13" width="7.5703125" style="167" customWidth="1"/>
    <col min="14" max="14" width="8.28515625" style="167" customWidth="1"/>
    <col min="15" max="15" width="10.42578125" style="167" customWidth="1"/>
    <col min="16" max="16" width="7.5703125" style="167" bestFit="1" customWidth="1"/>
    <col min="17" max="17" width="7.28515625" style="167" customWidth="1"/>
    <col min="18" max="18" width="37" style="167" customWidth="1"/>
    <col min="19" max="19" width="6.28515625" style="167" customWidth="1"/>
    <col min="20" max="20" width="7.42578125" style="167" customWidth="1"/>
    <col min="21" max="21" width="8" style="167" customWidth="1"/>
    <col min="22" max="25" width="6.5703125" style="167" customWidth="1"/>
    <col min="26" max="26" width="7.140625" style="167" customWidth="1"/>
    <col min="27" max="27" width="6.28515625" style="167" customWidth="1"/>
    <col min="28" max="28" width="1" style="167" customWidth="1"/>
    <col min="29" max="29" width="35.42578125" style="167" customWidth="1"/>
    <col min="30" max="30" width="7.5703125" style="167" customWidth="1"/>
    <col min="31" max="31" width="7.140625" style="167" customWidth="1"/>
    <col min="32" max="32" width="8.140625" style="167" customWidth="1"/>
    <col min="33" max="33" width="6.42578125" style="167" customWidth="1"/>
    <col min="34" max="34" width="6.7109375" style="167" customWidth="1"/>
    <col min="35" max="35" width="6.85546875" style="167" customWidth="1"/>
    <col min="36" max="36" width="6.5703125" style="167" customWidth="1"/>
    <col min="37" max="37" width="7.140625" style="167" customWidth="1"/>
    <col min="38" max="38" width="6.28515625" style="167" customWidth="1"/>
    <col min="39" max="39" width="2" style="167" customWidth="1"/>
    <col min="40" max="40" width="34.85546875" style="167" customWidth="1"/>
    <col min="41" max="46" width="10.28515625" style="167" customWidth="1"/>
    <col min="47" max="47" width="3.42578125" style="167" customWidth="1"/>
    <col min="48" max="16384" width="9.140625" style="167"/>
  </cols>
  <sheetData>
    <row r="1" spans="1:48" ht="13.5" customHeight="1" x14ac:dyDescent="0.25">
      <c r="A1" s="169" t="s">
        <v>639</v>
      </c>
      <c r="B1" s="168"/>
      <c r="C1" s="168"/>
      <c r="D1" s="168"/>
      <c r="E1" s="168"/>
      <c r="F1" s="168"/>
      <c r="G1" s="168"/>
      <c r="H1" s="169" t="s">
        <v>638</v>
      </c>
      <c r="I1" s="542"/>
      <c r="J1" s="542"/>
      <c r="K1" s="542"/>
      <c r="L1" s="542"/>
      <c r="M1" s="542"/>
      <c r="N1" s="542"/>
      <c r="O1" s="542"/>
      <c r="P1" s="542"/>
      <c r="Q1" s="542"/>
      <c r="R1" s="169" t="s">
        <v>637</v>
      </c>
      <c r="AC1" s="169" t="s">
        <v>637</v>
      </c>
      <c r="AN1" s="169" t="s">
        <v>898</v>
      </c>
      <c r="AO1" s="542"/>
      <c r="AP1" s="542"/>
      <c r="AQ1" s="542"/>
      <c r="AR1" s="542"/>
      <c r="AS1" s="542"/>
      <c r="AT1" s="542"/>
    </row>
    <row r="2" spans="1:48" ht="13.5" customHeight="1" x14ac:dyDescent="0.25">
      <c r="A2" s="544" t="s">
        <v>1315</v>
      </c>
      <c r="B2" s="1306"/>
      <c r="C2" s="1306"/>
      <c r="D2" s="1306"/>
      <c r="E2" s="1306"/>
      <c r="F2" s="1306"/>
      <c r="G2" s="1306"/>
      <c r="H2" s="544" t="s">
        <v>1315</v>
      </c>
      <c r="I2" s="542"/>
      <c r="J2" s="542"/>
      <c r="K2" s="542"/>
      <c r="L2" s="542"/>
      <c r="M2" s="542"/>
      <c r="N2" s="542"/>
      <c r="O2" s="542"/>
      <c r="P2" s="542"/>
      <c r="Q2" s="542"/>
      <c r="R2" s="544" t="s">
        <v>1315</v>
      </c>
      <c r="AC2" s="544" t="s">
        <v>1315</v>
      </c>
      <c r="AN2" s="544" t="s">
        <v>1315</v>
      </c>
      <c r="AO2" s="542"/>
      <c r="AP2" s="542"/>
      <c r="AQ2" s="542"/>
      <c r="AR2" s="542"/>
      <c r="AS2" s="542"/>
      <c r="AT2" s="542"/>
    </row>
    <row r="3" spans="1:48" ht="12" customHeight="1" x14ac:dyDescent="0.25">
      <c r="A3" s="558"/>
      <c r="B3" s="827"/>
      <c r="C3" s="827"/>
      <c r="D3" s="827"/>
      <c r="E3" s="827"/>
      <c r="F3" s="827"/>
      <c r="G3" s="827"/>
      <c r="Q3" s="552"/>
      <c r="R3" s="172" t="s">
        <v>636</v>
      </c>
      <c r="AC3" s="172" t="s">
        <v>636</v>
      </c>
      <c r="AN3" s="172"/>
      <c r="AO3" s="1305"/>
      <c r="AP3" s="1305"/>
      <c r="AQ3" s="1305"/>
      <c r="AR3" s="1305"/>
      <c r="AS3" s="1305"/>
      <c r="AT3" s="1305"/>
      <c r="AU3" s="1305"/>
      <c r="AV3" s="1305"/>
    </row>
    <row r="4" spans="1:48" ht="15.75" thickBot="1" x14ac:dyDescent="0.3">
      <c r="A4" s="558"/>
      <c r="B4" s="1237"/>
      <c r="C4" s="1237"/>
      <c r="D4" s="1237"/>
      <c r="E4" s="1237"/>
      <c r="F4" s="1237"/>
      <c r="G4" s="1237"/>
      <c r="H4" s="291"/>
      <c r="Q4" s="557"/>
      <c r="AN4" s="1333"/>
      <c r="AO4" s="2730" t="s">
        <v>635</v>
      </c>
      <c r="AP4" s="2730"/>
      <c r="AQ4" s="2730" t="s">
        <v>628</v>
      </c>
      <c r="AR4" s="2730"/>
      <c r="AS4" s="2730" t="s">
        <v>632</v>
      </c>
      <c r="AT4" s="2730"/>
      <c r="AU4" s="1305"/>
      <c r="AV4" s="1305"/>
    </row>
    <row r="5" spans="1:48" ht="26.25" customHeight="1" thickBot="1" x14ac:dyDescent="0.3">
      <c r="A5" s="555" t="s">
        <v>897</v>
      </c>
      <c r="B5" s="1312"/>
      <c r="C5" s="1312"/>
      <c r="D5" s="1312"/>
      <c r="E5" s="1312"/>
      <c r="F5" s="1312"/>
      <c r="G5" s="1237"/>
      <c r="Q5" s="557"/>
      <c r="R5" s="538" t="s">
        <v>633</v>
      </c>
      <c r="S5" s="857" t="s">
        <v>621</v>
      </c>
      <c r="T5" s="857" t="s">
        <v>620</v>
      </c>
      <c r="U5" s="857" t="s">
        <v>619</v>
      </c>
      <c r="V5" s="857" t="s">
        <v>618</v>
      </c>
      <c r="W5" s="857" t="s">
        <v>617</v>
      </c>
      <c r="X5" s="857" t="s">
        <v>616</v>
      </c>
      <c r="Y5" s="857" t="s">
        <v>615</v>
      </c>
      <c r="Z5" s="857" t="s">
        <v>614</v>
      </c>
      <c r="AA5" s="857" t="s">
        <v>341</v>
      </c>
      <c r="AB5" s="170"/>
      <c r="AC5" s="538" t="s">
        <v>632</v>
      </c>
      <c r="AD5" s="857" t="s">
        <v>621</v>
      </c>
      <c r="AE5" s="857" t="s">
        <v>620</v>
      </c>
      <c r="AF5" s="857" t="s">
        <v>619</v>
      </c>
      <c r="AG5" s="857" t="s">
        <v>618</v>
      </c>
      <c r="AH5" s="857" t="s">
        <v>617</v>
      </c>
      <c r="AI5" s="857" t="s">
        <v>616</v>
      </c>
      <c r="AJ5" s="857" t="s">
        <v>615</v>
      </c>
      <c r="AK5" s="857" t="s">
        <v>614</v>
      </c>
      <c r="AL5" s="857" t="s">
        <v>341</v>
      </c>
      <c r="AM5" s="552"/>
      <c r="AN5" s="1332" t="s">
        <v>173</v>
      </c>
      <c r="AO5" s="2548" t="s">
        <v>744</v>
      </c>
      <c r="AP5" s="1331" t="s">
        <v>743</v>
      </c>
      <c r="AQ5" s="1331" t="s">
        <v>744</v>
      </c>
      <c r="AR5" s="1331" t="s">
        <v>743</v>
      </c>
      <c r="AS5" s="1331" t="s">
        <v>744</v>
      </c>
      <c r="AT5" s="1331" t="s">
        <v>743</v>
      </c>
      <c r="AU5" s="1305"/>
      <c r="AV5" s="1305"/>
    </row>
    <row r="6" spans="1:48" ht="20.25" customHeight="1" thickBot="1" x14ac:dyDescent="0.3">
      <c r="A6" s="555"/>
      <c r="B6" s="1312"/>
      <c r="C6" s="1312"/>
      <c r="D6" s="1312"/>
      <c r="E6" s="1312"/>
      <c r="F6" s="1312"/>
      <c r="G6" s="1237"/>
      <c r="H6" s="556" t="s">
        <v>342</v>
      </c>
      <c r="I6" s="540" t="s">
        <v>632</v>
      </c>
      <c r="J6" s="540" t="s">
        <v>629</v>
      </c>
      <c r="K6" s="540" t="s">
        <v>622</v>
      </c>
      <c r="L6" s="855" t="s">
        <v>633</v>
      </c>
      <c r="M6" s="540" t="s">
        <v>628</v>
      </c>
      <c r="N6" s="540" t="s">
        <v>3</v>
      </c>
      <c r="O6" s="540" t="s">
        <v>634</v>
      </c>
      <c r="P6" s="540" t="s">
        <v>341</v>
      </c>
      <c r="Q6" s="292"/>
      <c r="R6" s="1303" t="s">
        <v>613</v>
      </c>
      <c r="S6" s="1304">
        <v>0.6</v>
      </c>
      <c r="T6" s="858" t="s">
        <v>85</v>
      </c>
      <c r="U6" s="858" t="s">
        <v>85</v>
      </c>
      <c r="V6" s="858" t="s">
        <v>85</v>
      </c>
      <c r="W6" s="858" t="s">
        <v>85</v>
      </c>
      <c r="X6" s="858" t="s">
        <v>85</v>
      </c>
      <c r="Y6" s="858" t="s">
        <v>85</v>
      </c>
      <c r="Z6" s="858" t="s">
        <v>85</v>
      </c>
      <c r="AA6" s="858">
        <v>0.6</v>
      </c>
      <c r="AB6" s="170"/>
      <c r="AC6" s="1303" t="s">
        <v>613</v>
      </c>
      <c r="AD6" s="1304">
        <v>17.8</v>
      </c>
      <c r="AE6" s="1307" t="s">
        <v>85</v>
      </c>
      <c r="AF6" s="1307" t="s">
        <v>85</v>
      </c>
      <c r="AG6" s="1307" t="s">
        <v>85</v>
      </c>
      <c r="AH6" s="1307" t="s">
        <v>85</v>
      </c>
      <c r="AI6" s="1307" t="s">
        <v>85</v>
      </c>
      <c r="AJ6" s="1307" t="s">
        <v>85</v>
      </c>
      <c r="AK6" s="1307" t="s">
        <v>85</v>
      </c>
      <c r="AL6" s="1307">
        <v>17.899999999999999</v>
      </c>
      <c r="AM6" s="552"/>
      <c r="AN6" s="1330"/>
      <c r="AO6" s="1329"/>
      <c r="AP6" s="1329"/>
      <c r="AQ6" s="1329"/>
      <c r="AR6" s="1329"/>
      <c r="AS6" s="1329"/>
      <c r="AT6" s="1329"/>
      <c r="AU6" s="1305"/>
      <c r="AV6" s="1305"/>
    </row>
    <row r="7" spans="1:48" ht="13.5" customHeight="1" x14ac:dyDescent="0.25">
      <c r="A7" s="555"/>
      <c r="B7" s="1305"/>
      <c r="C7" s="1305"/>
      <c r="D7" s="1305"/>
      <c r="E7" s="1305"/>
      <c r="F7" s="1305"/>
      <c r="G7" s="1237"/>
      <c r="H7" s="1303" t="s">
        <v>613</v>
      </c>
      <c r="I7" s="1304">
        <v>17.899999999999999</v>
      </c>
      <c r="J7" s="1304">
        <v>6.3</v>
      </c>
      <c r="K7" s="1304">
        <v>2.5</v>
      </c>
      <c r="L7" s="1304">
        <v>0.6</v>
      </c>
      <c r="M7" s="1304">
        <v>12.1</v>
      </c>
      <c r="N7" s="1304">
        <v>0.1</v>
      </c>
      <c r="O7" s="2573"/>
      <c r="P7" s="1304">
        <v>39.5</v>
      </c>
      <c r="Q7" s="292"/>
      <c r="R7" s="1303" t="s">
        <v>612</v>
      </c>
      <c r="S7" s="1304">
        <v>13.6</v>
      </c>
      <c r="T7" s="1304">
        <v>2.4</v>
      </c>
      <c r="U7" s="1304">
        <v>7.6</v>
      </c>
      <c r="V7" s="1304">
        <v>6.1</v>
      </c>
      <c r="W7" s="1304">
        <v>12.2</v>
      </c>
      <c r="X7" s="1304">
        <v>4.7</v>
      </c>
      <c r="Y7" s="1304">
        <v>36.299999999999997</v>
      </c>
      <c r="Z7" s="858" t="s">
        <v>85</v>
      </c>
      <c r="AA7" s="858">
        <v>82.9</v>
      </c>
      <c r="AB7" s="170"/>
      <c r="AC7" s="1303" t="s">
        <v>612</v>
      </c>
      <c r="AD7" s="1304">
        <v>15.3</v>
      </c>
      <c r="AE7" s="1304">
        <v>5</v>
      </c>
      <c r="AF7" s="1304">
        <v>7.5</v>
      </c>
      <c r="AG7" s="1304">
        <v>7.9</v>
      </c>
      <c r="AH7" s="1304">
        <v>18.5</v>
      </c>
      <c r="AI7" s="1304">
        <v>12.8</v>
      </c>
      <c r="AJ7" s="1304">
        <v>15.6</v>
      </c>
      <c r="AK7" s="1307" t="s">
        <v>85</v>
      </c>
      <c r="AL7" s="1307">
        <v>82.5</v>
      </c>
      <c r="AM7" s="531"/>
      <c r="AN7" s="833"/>
      <c r="AO7" s="1328"/>
      <c r="AP7" s="1328"/>
      <c r="AQ7" s="1328"/>
      <c r="AR7" s="1328"/>
      <c r="AS7" s="1328"/>
      <c r="AT7" s="1328"/>
      <c r="AU7" s="1305"/>
      <c r="AV7" s="1305"/>
    </row>
    <row r="8" spans="1:48" ht="13.5" customHeight="1" thickBot="1" x14ac:dyDescent="0.3">
      <c r="A8" s="1305"/>
      <c r="B8" s="555" t="s">
        <v>896</v>
      </c>
      <c r="C8" s="1305"/>
      <c r="D8" s="1305"/>
      <c r="E8" s="1305"/>
      <c r="F8" s="1327"/>
      <c r="G8" s="1237"/>
      <c r="H8" s="1303" t="s">
        <v>612</v>
      </c>
      <c r="I8" s="1304">
        <v>82.5</v>
      </c>
      <c r="J8" s="1304">
        <v>87</v>
      </c>
      <c r="K8" s="1304">
        <v>58.2</v>
      </c>
      <c r="L8" s="1304">
        <v>82.9</v>
      </c>
      <c r="M8" s="1304">
        <v>15.5</v>
      </c>
      <c r="N8" s="1304">
        <v>2.2000000000000002</v>
      </c>
      <c r="O8" s="2573"/>
      <c r="P8" s="1304">
        <v>328.3</v>
      </c>
      <c r="Q8" s="292"/>
      <c r="R8" s="1303" t="s">
        <v>611</v>
      </c>
      <c r="S8" s="1304">
        <v>2.6</v>
      </c>
      <c r="T8" s="1304" t="s">
        <v>85</v>
      </c>
      <c r="U8" s="1304" t="s">
        <v>85</v>
      </c>
      <c r="V8" s="1304">
        <v>0.1</v>
      </c>
      <c r="W8" s="1304" t="s">
        <v>85</v>
      </c>
      <c r="X8" s="1304" t="s">
        <v>85</v>
      </c>
      <c r="Y8" s="858" t="s">
        <v>85</v>
      </c>
      <c r="Z8" s="858" t="s">
        <v>85</v>
      </c>
      <c r="AA8" s="858">
        <v>2.8</v>
      </c>
      <c r="AB8" s="170"/>
      <c r="AC8" s="1303" t="s">
        <v>611</v>
      </c>
      <c r="AD8" s="1304">
        <v>6.5</v>
      </c>
      <c r="AE8" s="1304">
        <v>2.9</v>
      </c>
      <c r="AF8" s="1304">
        <v>0.9</v>
      </c>
      <c r="AG8" s="1304">
        <v>0.2</v>
      </c>
      <c r="AH8" s="1304">
        <v>0.4</v>
      </c>
      <c r="AI8" s="1304" t="s">
        <v>85</v>
      </c>
      <c r="AJ8" s="1307" t="s">
        <v>85</v>
      </c>
      <c r="AK8" s="1307" t="s">
        <v>85</v>
      </c>
      <c r="AL8" s="1307">
        <v>10.9</v>
      </c>
      <c r="AM8" s="531"/>
      <c r="AN8" s="832" t="s">
        <v>742</v>
      </c>
      <c r="AO8" s="832">
        <v>100023.25324909126</v>
      </c>
      <c r="AP8" s="832">
        <v>97658.44485122741</v>
      </c>
      <c r="AQ8" s="832">
        <v>21471.251153166453</v>
      </c>
      <c r="AR8" s="832">
        <v>21452.80192380265</v>
      </c>
      <c r="AS8" s="832">
        <v>24435.515694557678</v>
      </c>
      <c r="AT8" s="832">
        <v>24293.578192685563</v>
      </c>
      <c r="AU8" s="1320"/>
      <c r="AV8" s="1305"/>
    </row>
    <row r="9" spans="1:48" ht="13.5" customHeight="1" thickBot="1" x14ac:dyDescent="0.3">
      <c r="A9" s="538" t="s">
        <v>342</v>
      </c>
      <c r="B9" s="554" t="s">
        <v>632</v>
      </c>
      <c r="C9" s="554" t="s">
        <v>628</v>
      </c>
      <c r="D9" s="554" t="s">
        <v>633</v>
      </c>
      <c r="E9" s="554" t="s">
        <v>3</v>
      </c>
      <c r="F9" s="554" t="s">
        <v>631</v>
      </c>
      <c r="G9" s="1237"/>
      <c r="H9" s="1303" t="s">
        <v>611</v>
      </c>
      <c r="I9" s="1304">
        <v>10.9</v>
      </c>
      <c r="J9" s="1304">
        <v>0.7</v>
      </c>
      <c r="K9" s="1304">
        <v>0.2</v>
      </c>
      <c r="L9" s="1304">
        <v>2.8</v>
      </c>
      <c r="M9" s="1304">
        <v>5.3</v>
      </c>
      <c r="N9" s="1304">
        <v>0.2</v>
      </c>
      <c r="O9" s="2573"/>
      <c r="P9" s="1304">
        <v>20.100000000000001</v>
      </c>
      <c r="Q9" s="292"/>
      <c r="R9" s="1303" t="s">
        <v>610</v>
      </c>
      <c r="S9" s="1304">
        <v>18</v>
      </c>
      <c r="T9" s="858" t="s">
        <v>85</v>
      </c>
      <c r="U9" s="858" t="s">
        <v>85</v>
      </c>
      <c r="V9" s="858" t="s">
        <v>85</v>
      </c>
      <c r="W9" s="858" t="s">
        <v>85</v>
      </c>
      <c r="X9" s="858" t="s">
        <v>85</v>
      </c>
      <c r="Y9" s="858" t="s">
        <v>85</v>
      </c>
      <c r="Z9" s="1304" t="s">
        <v>85</v>
      </c>
      <c r="AA9" s="1304">
        <v>18</v>
      </c>
      <c r="AB9" s="170"/>
      <c r="AC9" s="1303" t="s">
        <v>610</v>
      </c>
      <c r="AD9" s="1304">
        <v>8.6999999999999993</v>
      </c>
      <c r="AE9" s="1307" t="s">
        <v>85</v>
      </c>
      <c r="AF9" s="1307" t="s">
        <v>85</v>
      </c>
      <c r="AG9" s="1307" t="s">
        <v>85</v>
      </c>
      <c r="AH9" s="1307" t="s">
        <v>85</v>
      </c>
      <c r="AI9" s="1307" t="s">
        <v>85</v>
      </c>
      <c r="AJ9" s="1307" t="s">
        <v>85</v>
      </c>
      <c r="AK9" s="1304" t="s">
        <v>85</v>
      </c>
      <c r="AL9" s="1304">
        <v>8.6999999999999993</v>
      </c>
      <c r="AM9" s="550"/>
      <c r="AN9" s="1322" t="s">
        <v>741</v>
      </c>
      <c r="AO9" s="1321">
        <v>97130.539505015273</v>
      </c>
      <c r="AP9" s="1321">
        <v>95202.494838149141</v>
      </c>
      <c r="AQ9" s="1321">
        <v>21471.251153166453</v>
      </c>
      <c r="AR9" s="1321">
        <v>21452.801923802654</v>
      </c>
      <c r="AS9" s="1321">
        <v>23806.448922595468</v>
      </c>
      <c r="AT9" s="1321">
        <v>23758.871436517689</v>
      </c>
      <c r="AU9" s="1320"/>
      <c r="AV9" s="1305"/>
    </row>
    <row r="10" spans="1:48" ht="13.5" customHeight="1" x14ac:dyDescent="0.25">
      <c r="A10" s="1108" t="s">
        <v>895</v>
      </c>
      <c r="B10" s="1107">
        <v>23.806448922595457</v>
      </c>
      <c r="C10" s="1107">
        <v>21.471251153166452</v>
      </c>
      <c r="D10" s="1107">
        <v>18.602115787854416</v>
      </c>
      <c r="E10" s="1107">
        <v>33.250723641398928</v>
      </c>
      <c r="F10" s="1107">
        <v>97.130539505015221</v>
      </c>
      <c r="G10" s="1237"/>
      <c r="H10" s="1303" t="s">
        <v>610</v>
      </c>
      <c r="I10" s="1304">
        <v>8.6999999999999993</v>
      </c>
      <c r="J10" s="1304">
        <v>19.399999999999999</v>
      </c>
      <c r="K10" s="1304">
        <v>8.6</v>
      </c>
      <c r="L10" s="1304">
        <v>18</v>
      </c>
      <c r="M10" s="1304">
        <v>9.6999999999999993</v>
      </c>
      <c r="N10" s="1304">
        <v>0.3</v>
      </c>
      <c r="O10" s="1304">
        <v>7.6</v>
      </c>
      <c r="P10" s="1304">
        <v>72.3</v>
      </c>
      <c r="Q10" s="2577"/>
      <c r="R10" s="1303" t="s">
        <v>597</v>
      </c>
      <c r="S10" s="1304" t="s">
        <v>85</v>
      </c>
      <c r="T10" s="858" t="s">
        <v>85</v>
      </c>
      <c r="U10" s="858" t="s">
        <v>85</v>
      </c>
      <c r="V10" s="858" t="s">
        <v>85</v>
      </c>
      <c r="W10" s="858" t="s">
        <v>85</v>
      </c>
      <c r="X10" s="858" t="s">
        <v>85</v>
      </c>
      <c r="Y10" s="858" t="s">
        <v>85</v>
      </c>
      <c r="Z10" s="1304">
        <v>2.8</v>
      </c>
      <c r="AA10" s="1304">
        <v>2.8</v>
      </c>
      <c r="AB10" s="170"/>
      <c r="AC10" s="1303" t="s">
        <v>597</v>
      </c>
      <c r="AD10" s="1304" t="s">
        <v>85</v>
      </c>
      <c r="AE10" s="1307" t="s">
        <v>85</v>
      </c>
      <c r="AF10" s="1307" t="s">
        <v>85</v>
      </c>
      <c r="AG10" s="1307" t="s">
        <v>85</v>
      </c>
      <c r="AH10" s="1307" t="s">
        <v>85</v>
      </c>
      <c r="AI10" s="1307" t="s">
        <v>85</v>
      </c>
      <c r="AJ10" s="1307" t="s">
        <v>85</v>
      </c>
      <c r="AK10" s="1304">
        <v>26.5</v>
      </c>
      <c r="AL10" s="1304">
        <v>26.5</v>
      </c>
      <c r="AM10" s="289"/>
      <c r="AN10" s="1322" t="s">
        <v>740</v>
      </c>
      <c r="AO10" s="1321">
        <v>2892.7137440759793</v>
      </c>
      <c r="AP10" s="1321">
        <v>2455.950013078264</v>
      </c>
      <c r="AQ10" s="1321">
        <v>0</v>
      </c>
      <c r="AR10" s="1321">
        <v>0</v>
      </c>
      <c r="AS10" s="1321">
        <v>629.06677196220983</v>
      </c>
      <c r="AT10" s="1321">
        <v>534.70675616787832</v>
      </c>
      <c r="AU10" s="1320"/>
      <c r="AV10" s="1305"/>
    </row>
    <row r="11" spans="1:48" x14ac:dyDescent="0.25">
      <c r="A11" s="553" t="s">
        <v>889</v>
      </c>
      <c r="B11" s="1310">
        <v>16.476488012669996</v>
      </c>
      <c r="C11" s="1310">
        <v>11.690292013105568</v>
      </c>
      <c r="D11" s="1310">
        <v>5.1986112564705769</v>
      </c>
      <c r="E11" s="1310">
        <v>8.4986214947873329</v>
      </c>
      <c r="F11" s="1310">
        <v>41.864012777033473</v>
      </c>
      <c r="G11" s="1237"/>
      <c r="H11" s="1303" t="s">
        <v>597</v>
      </c>
      <c r="I11" s="1304">
        <v>26.5</v>
      </c>
      <c r="J11" s="1304">
        <v>6.1</v>
      </c>
      <c r="K11" s="1304">
        <v>0.6</v>
      </c>
      <c r="L11" s="1304">
        <v>2.8</v>
      </c>
      <c r="M11" s="1304">
        <v>14.2</v>
      </c>
      <c r="N11" s="1304">
        <v>1.5</v>
      </c>
      <c r="O11" s="2573"/>
      <c r="P11" s="1304">
        <v>51.8</v>
      </c>
      <c r="Q11" s="2574"/>
      <c r="R11" s="530" t="s">
        <v>608</v>
      </c>
      <c r="S11" s="854">
        <v>34.700000000000003</v>
      </c>
      <c r="T11" s="854">
        <v>2.4</v>
      </c>
      <c r="U11" s="854">
        <v>7.7</v>
      </c>
      <c r="V11" s="854">
        <v>6.1</v>
      </c>
      <c r="W11" s="854">
        <v>12.3</v>
      </c>
      <c r="X11" s="854">
        <v>4.7</v>
      </c>
      <c r="Y11" s="854">
        <v>36.299999999999997</v>
      </c>
      <c r="Z11" s="854">
        <v>2.8</v>
      </c>
      <c r="AA11" s="854">
        <v>106.9</v>
      </c>
      <c r="AB11" s="170"/>
      <c r="AC11" s="530" t="s">
        <v>608</v>
      </c>
      <c r="AD11" s="854">
        <v>48.4</v>
      </c>
      <c r="AE11" s="854">
        <v>7.9</v>
      </c>
      <c r="AF11" s="854">
        <v>8.4</v>
      </c>
      <c r="AG11" s="854">
        <v>8</v>
      </c>
      <c r="AH11" s="854">
        <v>18.899999999999999</v>
      </c>
      <c r="AI11" s="854">
        <v>12.8</v>
      </c>
      <c r="AJ11" s="854">
        <v>15.6</v>
      </c>
      <c r="AK11" s="854">
        <v>26.5</v>
      </c>
      <c r="AL11" s="854">
        <v>146.5</v>
      </c>
      <c r="AM11" s="289"/>
      <c r="AN11" s="1322" t="s">
        <v>739</v>
      </c>
      <c r="AO11" s="1321">
        <v>0</v>
      </c>
      <c r="AP11" s="1321">
        <v>0</v>
      </c>
      <c r="AQ11" s="1321">
        <v>0</v>
      </c>
      <c r="AR11" s="1321">
        <v>0</v>
      </c>
      <c r="AS11" s="1321">
        <v>0</v>
      </c>
      <c r="AT11" s="1321">
        <v>0</v>
      </c>
      <c r="AU11" s="1320"/>
      <c r="AV11" s="1305"/>
    </row>
    <row r="12" spans="1:48" ht="23.25" thickBot="1" x14ac:dyDescent="0.3">
      <c r="A12" s="553" t="s">
        <v>888</v>
      </c>
      <c r="B12" s="1310">
        <v>6.1678663255706674</v>
      </c>
      <c r="C12" s="1310">
        <v>8.8956109544789772</v>
      </c>
      <c r="D12" s="1310">
        <v>1.6089340819829241</v>
      </c>
      <c r="E12" s="1310">
        <v>5.4168902378589072</v>
      </c>
      <c r="F12" s="1310">
        <v>22.089301599891453</v>
      </c>
      <c r="G12" s="1237"/>
      <c r="H12" s="532" t="s">
        <v>623</v>
      </c>
      <c r="I12" s="853"/>
      <c r="J12" s="853"/>
      <c r="K12" s="853"/>
      <c r="L12" s="853"/>
      <c r="M12" s="853"/>
      <c r="N12" s="853"/>
      <c r="O12" s="853">
        <v>72.8</v>
      </c>
      <c r="P12" s="853">
        <v>72.8</v>
      </c>
      <c r="Q12" s="291"/>
      <c r="R12" s="1303" t="s">
        <v>606</v>
      </c>
      <c r="S12" s="1304">
        <v>0.4</v>
      </c>
      <c r="T12" s="1304">
        <v>0.1</v>
      </c>
      <c r="U12" s="1304">
        <v>0.1</v>
      </c>
      <c r="V12" s="1304" t="s">
        <v>85</v>
      </c>
      <c r="W12" s="1304" t="s">
        <v>85</v>
      </c>
      <c r="X12" s="1304" t="s">
        <v>85</v>
      </c>
      <c r="Y12" s="858" t="s">
        <v>85</v>
      </c>
      <c r="Z12" s="1304">
        <v>37.6</v>
      </c>
      <c r="AA12" s="1304">
        <v>38.299999999999997</v>
      </c>
      <c r="AB12" s="170"/>
      <c r="AC12" s="1303" t="s">
        <v>606</v>
      </c>
      <c r="AD12" s="1304">
        <v>4.3</v>
      </c>
      <c r="AE12" s="1304">
        <v>2</v>
      </c>
      <c r="AF12" s="1304">
        <v>3.1</v>
      </c>
      <c r="AG12" s="1304">
        <v>0.3</v>
      </c>
      <c r="AH12" s="1304" t="s">
        <v>85</v>
      </c>
      <c r="AI12" s="1304" t="s">
        <v>85</v>
      </c>
      <c r="AJ12" s="1307" t="s">
        <v>85</v>
      </c>
      <c r="AK12" s="1304">
        <v>47.6</v>
      </c>
      <c r="AL12" s="1304">
        <v>57.2</v>
      </c>
      <c r="AM12" s="548"/>
      <c r="AN12" s="1326"/>
      <c r="AO12" s="1326"/>
      <c r="AP12" s="1326"/>
      <c r="AQ12" s="1326"/>
      <c r="AR12" s="1326"/>
      <c r="AS12" s="1326"/>
      <c r="AT12" s="1326"/>
      <c r="AU12" s="1320"/>
      <c r="AV12" s="1305"/>
    </row>
    <row r="13" spans="1:48" ht="20.25" customHeight="1" x14ac:dyDescent="0.25">
      <c r="A13" s="553" t="s">
        <v>887</v>
      </c>
      <c r="B13" s="1310">
        <v>0.48241621181507016</v>
      </c>
      <c r="C13" s="1310">
        <v>0.62178776609904662</v>
      </c>
      <c r="D13" s="1310">
        <v>3.4754682551566254</v>
      </c>
      <c r="E13" s="1310">
        <v>1.0540576540747488</v>
      </c>
      <c r="F13" s="1310">
        <v>5.6337298871454884</v>
      </c>
      <c r="G13" s="1237"/>
      <c r="H13" s="530" t="s">
        <v>608</v>
      </c>
      <c r="I13" s="854">
        <v>146.5</v>
      </c>
      <c r="J13" s="854">
        <v>119.5</v>
      </c>
      <c r="K13" s="854">
        <v>70.099999999999994</v>
      </c>
      <c r="L13" s="854">
        <v>106.9</v>
      </c>
      <c r="M13" s="854">
        <v>56.7</v>
      </c>
      <c r="N13" s="854">
        <v>4.4000000000000004</v>
      </c>
      <c r="O13" s="854">
        <v>80.5</v>
      </c>
      <c r="P13" s="854">
        <v>584.70000000000005</v>
      </c>
      <c r="Q13" s="2576"/>
      <c r="R13" s="1303" t="s">
        <v>605</v>
      </c>
      <c r="S13" s="1304">
        <v>4.4000000000000004</v>
      </c>
      <c r="T13" s="1304" t="s">
        <v>85</v>
      </c>
      <c r="U13" s="1304" t="s">
        <v>85</v>
      </c>
      <c r="V13" s="1304" t="s">
        <v>85</v>
      </c>
      <c r="W13" s="1304" t="s">
        <v>85</v>
      </c>
      <c r="X13" s="1304" t="s">
        <v>85</v>
      </c>
      <c r="Y13" s="858" t="s">
        <v>85</v>
      </c>
      <c r="Z13" s="1304" t="s">
        <v>85</v>
      </c>
      <c r="AA13" s="858">
        <v>4.4000000000000004</v>
      </c>
      <c r="AB13" s="170"/>
      <c r="AC13" s="1303" t="s">
        <v>605</v>
      </c>
      <c r="AD13" s="1304">
        <v>19.399999999999999</v>
      </c>
      <c r="AE13" s="1304">
        <v>1.7</v>
      </c>
      <c r="AF13" s="1304">
        <v>2.4</v>
      </c>
      <c r="AG13" s="1304" t="s">
        <v>85</v>
      </c>
      <c r="AH13" s="1304" t="s">
        <v>85</v>
      </c>
      <c r="AI13" s="1304" t="s">
        <v>85</v>
      </c>
      <c r="AJ13" s="1307" t="s">
        <v>85</v>
      </c>
      <c r="AK13" s="1304" t="s">
        <v>85</v>
      </c>
      <c r="AL13" s="1307">
        <v>23.6</v>
      </c>
      <c r="AM13" s="289"/>
      <c r="AN13" s="834" t="s">
        <v>738</v>
      </c>
      <c r="AO13" s="834">
        <v>327268.69191697019</v>
      </c>
      <c r="AP13" s="834">
        <v>70413.725665974765</v>
      </c>
      <c r="AQ13" s="834">
        <v>65196.40773104805</v>
      </c>
      <c r="AR13" s="834">
        <v>47008.956354437192</v>
      </c>
      <c r="AS13" s="834">
        <v>147532.4125397958</v>
      </c>
      <c r="AT13" s="834">
        <v>52664.964935422482</v>
      </c>
      <c r="AU13" s="1317"/>
      <c r="AV13" s="1305"/>
    </row>
    <row r="14" spans="1:48" ht="13.5" customHeight="1" x14ac:dyDescent="0.25">
      <c r="A14" s="553" t="s">
        <v>885</v>
      </c>
      <c r="B14" s="1310">
        <v>0.67967837253972008</v>
      </c>
      <c r="C14" s="1310">
        <v>0.26356041948286174</v>
      </c>
      <c r="D14" s="1310">
        <v>8.3191021942442873</v>
      </c>
      <c r="E14" s="1310">
        <v>18.281154254677947</v>
      </c>
      <c r="F14" s="1310">
        <v>27.543495240944807</v>
      </c>
      <c r="G14" s="1237"/>
      <c r="H14" s="1303"/>
      <c r="I14" s="1325"/>
      <c r="J14" s="1325"/>
      <c r="K14" s="1325"/>
      <c r="L14" s="1325"/>
      <c r="M14" s="1325"/>
      <c r="N14" s="1325"/>
      <c r="O14" s="1325"/>
      <c r="P14" s="1325"/>
      <c r="Q14" s="291"/>
      <c r="R14" s="1303" t="s">
        <v>603</v>
      </c>
      <c r="S14" s="1304" t="s">
        <v>85</v>
      </c>
      <c r="T14" s="1304" t="s">
        <v>85</v>
      </c>
      <c r="U14" s="1304" t="s">
        <v>85</v>
      </c>
      <c r="V14" s="1304" t="s">
        <v>85</v>
      </c>
      <c r="W14" s="858" t="s">
        <v>85</v>
      </c>
      <c r="X14" s="858" t="s">
        <v>85</v>
      </c>
      <c r="Y14" s="858" t="s">
        <v>85</v>
      </c>
      <c r="Z14" s="858" t="s">
        <v>85</v>
      </c>
      <c r="AA14" s="858" t="s">
        <v>85</v>
      </c>
      <c r="AB14" s="170"/>
      <c r="AC14" s="1303" t="s">
        <v>603</v>
      </c>
      <c r="AD14" s="1304">
        <v>0.4</v>
      </c>
      <c r="AE14" s="1304">
        <v>2.7</v>
      </c>
      <c r="AF14" s="1304">
        <v>4.0999999999999996</v>
      </c>
      <c r="AG14" s="1304" t="s">
        <v>85</v>
      </c>
      <c r="AH14" s="1307" t="s">
        <v>85</v>
      </c>
      <c r="AI14" s="1307" t="s">
        <v>85</v>
      </c>
      <c r="AJ14" s="1307" t="s">
        <v>85</v>
      </c>
      <c r="AK14" s="1307" t="s">
        <v>85</v>
      </c>
      <c r="AL14" s="1307">
        <v>7.2</v>
      </c>
      <c r="AM14" s="531"/>
      <c r="AN14" s="1322" t="s">
        <v>737</v>
      </c>
      <c r="AO14" s="1321">
        <v>90353.222295073414</v>
      </c>
      <c r="AP14" s="1321">
        <v>5995.5057395787926</v>
      </c>
      <c r="AQ14" s="1321">
        <v>331.40253028249737</v>
      </c>
      <c r="AR14" s="1321">
        <v>49.294794777367322</v>
      </c>
      <c r="AS14" s="1321">
        <v>28238.445338119818</v>
      </c>
      <c r="AT14" s="1321">
        <v>1921.6869952592378</v>
      </c>
      <c r="AU14" s="1320"/>
      <c r="AV14" s="1305"/>
    </row>
    <row r="15" spans="1:48" ht="13.5" customHeight="1" x14ac:dyDescent="0.25">
      <c r="A15" s="1108" t="s">
        <v>894</v>
      </c>
      <c r="B15" s="1107">
        <v>0.62906677196221006</v>
      </c>
      <c r="C15" s="1107">
        <v>0</v>
      </c>
      <c r="D15" s="1107">
        <v>0.43594212873132859</v>
      </c>
      <c r="E15" s="1107">
        <v>1.8277048433824423</v>
      </c>
      <c r="F15" s="1107">
        <v>2.8927137440759818</v>
      </c>
      <c r="G15" s="1237"/>
      <c r="H15" s="1303" t="s">
        <v>606</v>
      </c>
      <c r="I15" s="1304">
        <v>57.2</v>
      </c>
      <c r="J15" s="1304">
        <v>38.700000000000003</v>
      </c>
      <c r="K15" s="1304">
        <v>22.5</v>
      </c>
      <c r="L15" s="1304">
        <v>38.299999999999997</v>
      </c>
      <c r="M15" s="1304">
        <v>9.1999999999999993</v>
      </c>
      <c r="N15" s="1304">
        <v>2.4</v>
      </c>
      <c r="O15" s="2573"/>
      <c r="P15" s="1304">
        <v>168.3</v>
      </c>
      <c r="Q15" s="291"/>
      <c r="R15" s="1303" t="s">
        <v>601</v>
      </c>
      <c r="S15" s="1304" t="s">
        <v>85</v>
      </c>
      <c r="T15" s="1304" t="s">
        <v>85</v>
      </c>
      <c r="U15" s="1304">
        <v>5.6</v>
      </c>
      <c r="V15" s="1304">
        <v>6.7</v>
      </c>
      <c r="W15" s="1304">
        <v>17.5</v>
      </c>
      <c r="X15" s="1304">
        <v>0.4</v>
      </c>
      <c r="Y15" s="1304">
        <v>0.2</v>
      </c>
      <c r="Z15" s="1307" t="s">
        <v>85</v>
      </c>
      <c r="AA15" s="1307">
        <v>30.3</v>
      </c>
      <c r="AB15" s="170"/>
      <c r="AC15" s="1303" t="s">
        <v>601</v>
      </c>
      <c r="AD15" s="1304">
        <v>0.2</v>
      </c>
      <c r="AE15" s="1304" t="s">
        <v>85</v>
      </c>
      <c r="AF15" s="1304">
        <v>2.7</v>
      </c>
      <c r="AG15" s="1304">
        <v>1.6</v>
      </c>
      <c r="AH15" s="1304">
        <v>6.3</v>
      </c>
      <c r="AI15" s="1304">
        <v>6.4</v>
      </c>
      <c r="AJ15" s="1304">
        <v>1</v>
      </c>
      <c r="AK15" s="1307" t="s">
        <v>85</v>
      </c>
      <c r="AL15" s="1307">
        <v>18.100000000000001</v>
      </c>
      <c r="AM15" s="531"/>
      <c r="AN15" s="1322" t="s">
        <v>736</v>
      </c>
      <c r="AO15" s="1321"/>
      <c r="AP15" s="1321"/>
      <c r="AQ15" s="1321"/>
      <c r="AR15" s="1321"/>
      <c r="AS15" s="1321"/>
      <c r="AT15" s="1321"/>
      <c r="AU15" s="1320"/>
      <c r="AV15" s="1305"/>
    </row>
    <row r="16" spans="1:48" ht="13.5" customHeight="1" x14ac:dyDescent="0.25">
      <c r="A16" s="553" t="s">
        <v>885</v>
      </c>
      <c r="B16" s="1310">
        <v>0.62906677196221006</v>
      </c>
      <c r="C16" s="1310">
        <v>0</v>
      </c>
      <c r="D16" s="1310">
        <v>0.43349151016374948</v>
      </c>
      <c r="E16" s="1310">
        <v>1.8277048433824423</v>
      </c>
      <c r="F16" s="1310">
        <v>2.8902631255084024</v>
      </c>
      <c r="G16" s="1237"/>
      <c r="H16" s="1303" t="s">
        <v>605</v>
      </c>
      <c r="I16" s="1304">
        <v>23.6</v>
      </c>
      <c r="J16" s="1304">
        <v>5</v>
      </c>
      <c r="K16" s="1304">
        <v>3.8</v>
      </c>
      <c r="L16" s="1304">
        <v>4.4000000000000004</v>
      </c>
      <c r="M16" s="1304">
        <v>7.3</v>
      </c>
      <c r="N16" s="1304">
        <v>1.1000000000000001</v>
      </c>
      <c r="O16" s="2573"/>
      <c r="P16" s="1304">
        <v>45.3</v>
      </c>
      <c r="Q16" s="291"/>
      <c r="R16" s="1303" t="s">
        <v>600</v>
      </c>
      <c r="S16" s="1304" t="s">
        <v>85</v>
      </c>
      <c r="T16" s="1304" t="s">
        <v>85</v>
      </c>
      <c r="U16" s="1304">
        <v>1</v>
      </c>
      <c r="V16" s="1304">
        <v>0.5</v>
      </c>
      <c r="W16" s="1304">
        <v>2.5</v>
      </c>
      <c r="X16" s="1304">
        <v>0.1</v>
      </c>
      <c r="Y16" s="1304" t="s">
        <v>85</v>
      </c>
      <c r="Z16" s="1307" t="s">
        <v>85</v>
      </c>
      <c r="AA16" s="1307">
        <v>4.0999999999999996</v>
      </c>
      <c r="AB16" s="170"/>
      <c r="AC16" s="1303" t="s">
        <v>600</v>
      </c>
      <c r="AD16" s="1304" t="s">
        <v>85</v>
      </c>
      <c r="AE16" s="1304" t="s">
        <v>85</v>
      </c>
      <c r="AF16" s="1304">
        <v>2.5</v>
      </c>
      <c r="AG16" s="1304">
        <v>2.8</v>
      </c>
      <c r="AH16" s="1304">
        <v>5.9</v>
      </c>
      <c r="AI16" s="1304">
        <v>4.0999999999999996</v>
      </c>
      <c r="AJ16" s="1307">
        <v>0.1</v>
      </c>
      <c r="AK16" s="1307" t="s">
        <v>85</v>
      </c>
      <c r="AL16" s="1307">
        <v>15.5</v>
      </c>
      <c r="AM16" s="531"/>
      <c r="AN16" s="1322" t="s">
        <v>735</v>
      </c>
      <c r="AO16" s="1321">
        <v>90437.865781248795</v>
      </c>
      <c r="AP16" s="1321">
        <v>43239.307876943203</v>
      </c>
      <c r="AQ16" s="1321">
        <v>13809.255718146567</v>
      </c>
      <c r="AR16" s="1321">
        <v>9366.7653419653925</v>
      </c>
      <c r="AS16" s="1321">
        <v>29787.973974177075</v>
      </c>
      <c r="AT16" s="1321">
        <v>12598.449718988944</v>
      </c>
      <c r="AU16" s="1320"/>
      <c r="AV16" s="1305"/>
    </row>
    <row r="17" spans="1:48" ht="22.5" customHeight="1" thickBot="1" x14ac:dyDescent="0.3">
      <c r="A17" s="553" t="s">
        <v>884</v>
      </c>
      <c r="B17" s="1310">
        <v>0</v>
      </c>
      <c r="C17" s="1310">
        <v>0</v>
      </c>
      <c r="D17" s="1310">
        <v>2.4506185675790999E-3</v>
      </c>
      <c r="E17" s="1310">
        <v>0</v>
      </c>
      <c r="F17" s="1310">
        <v>2.4506185675790999E-3</v>
      </c>
      <c r="G17" s="1237"/>
      <c r="H17" s="1303" t="s">
        <v>607</v>
      </c>
      <c r="I17" s="1304">
        <v>40.799999999999997</v>
      </c>
      <c r="J17" s="1304">
        <v>55.1</v>
      </c>
      <c r="K17" s="1304">
        <v>13.8</v>
      </c>
      <c r="L17" s="1304">
        <v>34.4</v>
      </c>
      <c r="M17" s="1304">
        <v>31.999999999999996</v>
      </c>
      <c r="N17" s="1304">
        <v>14.7</v>
      </c>
      <c r="O17" s="1304"/>
      <c r="P17" s="1304">
        <v>190.9</v>
      </c>
      <c r="Q17" s="291"/>
      <c r="R17" s="1303" t="s">
        <v>599</v>
      </c>
      <c r="S17" s="1304" t="s">
        <v>85</v>
      </c>
      <c r="T17" s="1304" t="s">
        <v>85</v>
      </c>
      <c r="U17" s="1304" t="s">
        <v>85</v>
      </c>
      <c r="V17" s="1304" t="s">
        <v>85</v>
      </c>
      <c r="W17" s="1304" t="s">
        <v>85</v>
      </c>
      <c r="X17" s="1304">
        <v>0.6</v>
      </c>
      <c r="Y17" s="1304">
        <v>0.2</v>
      </c>
      <c r="Z17" s="1307" t="s">
        <v>85</v>
      </c>
      <c r="AA17" s="1307">
        <v>0.8</v>
      </c>
      <c r="AB17" s="170"/>
      <c r="AC17" s="1303" t="s">
        <v>599</v>
      </c>
      <c r="AD17" s="1304" t="s">
        <v>85</v>
      </c>
      <c r="AE17" s="1304" t="s">
        <v>85</v>
      </c>
      <c r="AF17" s="1304">
        <v>1.1000000000000001</v>
      </c>
      <c r="AG17" s="1304">
        <v>0.8</v>
      </c>
      <c r="AH17" s="1304" t="s">
        <v>85</v>
      </c>
      <c r="AI17" s="1304">
        <v>2.1</v>
      </c>
      <c r="AJ17" s="1304" t="s">
        <v>85</v>
      </c>
      <c r="AK17" s="1307" t="s">
        <v>85</v>
      </c>
      <c r="AL17" s="1307">
        <v>4</v>
      </c>
      <c r="AM17" s="539"/>
      <c r="AN17" s="1322" t="s">
        <v>734</v>
      </c>
      <c r="AO17" s="1321">
        <v>34953.314935451264</v>
      </c>
      <c r="AP17" s="1321">
        <v>4897.6730672730964</v>
      </c>
      <c r="AQ17" s="1321">
        <v>5329.5277131125249</v>
      </c>
      <c r="AR17" s="1321">
        <v>1348.0111490100296</v>
      </c>
      <c r="AS17" s="1321">
        <v>20736.905976614697</v>
      </c>
      <c r="AT17" s="1321">
        <v>1871.3494141986641</v>
      </c>
      <c r="AU17" s="1320"/>
      <c r="AV17" s="1305"/>
    </row>
    <row r="18" spans="1:48" ht="13.5" customHeight="1" x14ac:dyDescent="0.25">
      <c r="A18" s="1106" t="s">
        <v>630</v>
      </c>
      <c r="B18" s="534">
        <v>24.435515694557679</v>
      </c>
      <c r="C18" s="534">
        <v>21.471251153166445</v>
      </c>
      <c r="D18" s="534">
        <v>19.03805791658576</v>
      </c>
      <c r="E18" s="534">
        <v>35.078428484781391</v>
      </c>
      <c r="F18" s="534">
        <v>100.02325324909121</v>
      </c>
      <c r="G18" s="1237"/>
      <c r="H18" s="1308" t="s">
        <v>687</v>
      </c>
      <c r="I18" s="1304">
        <v>7.2</v>
      </c>
      <c r="J18" s="1304"/>
      <c r="K18" s="1304">
        <v>0.3</v>
      </c>
      <c r="L18" s="1304"/>
      <c r="M18" s="1304">
        <v>18.399999999999999</v>
      </c>
      <c r="N18" s="1304">
        <v>9.8000000000000007</v>
      </c>
      <c r="O18" s="2573"/>
      <c r="P18" s="1304">
        <v>35.799999999999997</v>
      </c>
      <c r="Q18" s="291"/>
      <c r="R18" s="1303" t="s">
        <v>597</v>
      </c>
      <c r="S18" s="1304" t="s">
        <v>85</v>
      </c>
      <c r="T18" s="1304" t="s">
        <v>85</v>
      </c>
      <c r="U18" s="1304" t="s">
        <v>85</v>
      </c>
      <c r="V18" s="1304" t="s">
        <v>85</v>
      </c>
      <c r="W18" s="1304" t="s">
        <v>85</v>
      </c>
      <c r="X18" s="1304" t="s">
        <v>85</v>
      </c>
      <c r="Y18" s="1304" t="s">
        <v>85</v>
      </c>
      <c r="Z18" s="1307">
        <v>2.2999999999999998</v>
      </c>
      <c r="AA18" s="1307">
        <v>2.2999999999999998</v>
      </c>
      <c r="AB18" s="170"/>
      <c r="AC18" s="1303" t="s">
        <v>597</v>
      </c>
      <c r="AD18" s="1304" t="s">
        <v>85</v>
      </c>
      <c r="AE18" s="1307" t="s">
        <v>85</v>
      </c>
      <c r="AF18" s="1307" t="s">
        <v>85</v>
      </c>
      <c r="AG18" s="1307" t="s">
        <v>85</v>
      </c>
      <c r="AH18" s="1307" t="s">
        <v>85</v>
      </c>
      <c r="AI18" s="1307" t="s">
        <v>85</v>
      </c>
      <c r="AJ18" s="1307" t="s">
        <v>85</v>
      </c>
      <c r="AK18" s="1304">
        <v>26</v>
      </c>
      <c r="AL18" s="1304">
        <v>26</v>
      </c>
      <c r="AM18" s="531"/>
      <c r="AN18" s="1322" t="s">
        <v>733</v>
      </c>
      <c r="AO18" s="1321">
        <v>59022.007754463164</v>
      </c>
      <c r="AP18" s="1321">
        <v>11822.232232327806</v>
      </c>
      <c r="AQ18" s="1321">
        <v>40354.491140932136</v>
      </c>
      <c r="AR18" s="1321">
        <v>35880.224102254033</v>
      </c>
      <c r="AS18" s="1321">
        <v>50896.804363885327</v>
      </c>
      <c r="AT18" s="1321">
        <v>34955.928163180331</v>
      </c>
      <c r="AU18" s="1320"/>
      <c r="AV18" s="1305"/>
    </row>
    <row r="19" spans="1:48" ht="13.5" customHeight="1" thickBot="1" x14ac:dyDescent="0.3">
      <c r="A19"/>
      <c r="B19" s="1104"/>
      <c r="C19" s="1104"/>
      <c r="D19" s="1104"/>
      <c r="E19" s="1104"/>
      <c r="F19" s="1104"/>
      <c r="G19" s="1237"/>
      <c r="H19" s="1303" t="s">
        <v>686</v>
      </c>
      <c r="I19" s="1304"/>
      <c r="J19" s="1304"/>
      <c r="K19" s="1304"/>
      <c r="L19" s="1304"/>
      <c r="M19" s="1304">
        <v>5.4</v>
      </c>
      <c r="N19" s="1304"/>
      <c r="O19" s="2573"/>
      <c r="P19" s="1304">
        <v>5.5</v>
      </c>
      <c r="Q19" s="291"/>
      <c r="R19" s="532" t="s">
        <v>108</v>
      </c>
      <c r="S19" s="1301" t="s">
        <v>85</v>
      </c>
      <c r="T19" s="1301" t="s">
        <v>85</v>
      </c>
      <c r="U19" s="1301" t="s">
        <v>85</v>
      </c>
      <c r="V19" s="1301" t="s">
        <v>85</v>
      </c>
      <c r="W19" s="1301" t="s">
        <v>85</v>
      </c>
      <c r="X19" s="1301" t="s">
        <v>85</v>
      </c>
      <c r="Y19" s="1301" t="s">
        <v>85</v>
      </c>
      <c r="Z19" s="1301">
        <v>3.4</v>
      </c>
      <c r="AA19" s="1301">
        <v>3.4</v>
      </c>
      <c r="AB19" s="170"/>
      <c r="AC19" s="532" t="s">
        <v>108</v>
      </c>
      <c r="AD19" s="1301" t="s">
        <v>85</v>
      </c>
      <c r="AE19" s="1301" t="s">
        <v>85</v>
      </c>
      <c r="AF19" s="1301" t="s">
        <v>85</v>
      </c>
      <c r="AG19" s="1301" t="s">
        <v>85</v>
      </c>
      <c r="AH19" s="1301" t="s">
        <v>85</v>
      </c>
      <c r="AI19" s="1301" t="s">
        <v>85</v>
      </c>
      <c r="AJ19" s="1301" t="s">
        <v>85</v>
      </c>
      <c r="AK19" s="1301">
        <v>19.100000000000001</v>
      </c>
      <c r="AL19" s="1301">
        <v>19.100000000000001</v>
      </c>
      <c r="AM19" s="290"/>
      <c r="AN19" s="1322" t="s">
        <v>732</v>
      </c>
      <c r="AO19" s="1321">
        <v>52502.281150733514</v>
      </c>
      <c r="AP19" s="1321">
        <v>4459.0067498518556</v>
      </c>
      <c r="AQ19" s="1321">
        <v>5371.7306285743261</v>
      </c>
      <c r="AR19" s="1321">
        <v>364.66096643036684</v>
      </c>
      <c r="AS19" s="1321">
        <v>17872.282886998884</v>
      </c>
      <c r="AT19" s="1321">
        <v>1317.5506437952988</v>
      </c>
      <c r="AU19" s="1320"/>
      <c r="AV19" s="1305"/>
    </row>
    <row r="20" spans="1:48" ht="13.5" customHeight="1" x14ac:dyDescent="0.25">
      <c r="A20" s="553" t="s">
        <v>883</v>
      </c>
      <c r="B20" s="1310">
        <v>0.13722518004000001</v>
      </c>
      <c r="C20" s="1310">
        <v>0.13420737307</v>
      </c>
      <c r="D20" s="1310">
        <v>6.0277815559999989E-2</v>
      </c>
      <c r="E20" s="1310">
        <v>0.26458986330000001</v>
      </c>
      <c r="F20" s="1310">
        <v>0.59630023196999993</v>
      </c>
      <c r="G20" s="1237"/>
      <c r="H20" s="1303" t="s">
        <v>604</v>
      </c>
      <c r="I20" s="1304">
        <v>18.100000000000001</v>
      </c>
      <c r="J20" s="1304">
        <v>55</v>
      </c>
      <c r="K20" s="1304">
        <v>11</v>
      </c>
      <c r="L20" s="1304">
        <v>30.3</v>
      </c>
      <c r="M20" s="1304">
        <v>0</v>
      </c>
      <c r="N20" s="1304">
        <v>0.6</v>
      </c>
      <c r="O20" s="2573"/>
      <c r="P20" s="1304">
        <v>115</v>
      </c>
      <c r="Q20" s="291"/>
      <c r="R20" s="530" t="s">
        <v>596</v>
      </c>
      <c r="S20" s="854">
        <v>4.9000000000000004</v>
      </c>
      <c r="T20" s="854">
        <v>0.1</v>
      </c>
      <c r="U20" s="854">
        <v>6.7</v>
      </c>
      <c r="V20" s="854">
        <v>7.1</v>
      </c>
      <c r="W20" s="854">
        <v>20</v>
      </c>
      <c r="X20" s="854">
        <v>1.1000000000000001</v>
      </c>
      <c r="Y20" s="854">
        <v>0.4</v>
      </c>
      <c r="Z20" s="854">
        <v>43.3</v>
      </c>
      <c r="AA20" s="854">
        <v>83.7</v>
      </c>
      <c r="AB20" s="170"/>
      <c r="AC20" s="530" t="s">
        <v>596</v>
      </c>
      <c r="AD20" s="854">
        <v>24.3</v>
      </c>
      <c r="AE20" s="854">
        <v>6.4</v>
      </c>
      <c r="AF20" s="854">
        <v>15.9</v>
      </c>
      <c r="AG20" s="854">
        <v>5.5</v>
      </c>
      <c r="AH20" s="854">
        <v>12.1</v>
      </c>
      <c r="AI20" s="854">
        <v>12.6</v>
      </c>
      <c r="AJ20" s="854">
        <v>1.1000000000000001</v>
      </c>
      <c r="AK20" s="854">
        <v>92.6</v>
      </c>
      <c r="AL20" s="854">
        <v>170.6</v>
      </c>
      <c r="AM20" s="290"/>
      <c r="AN20" s="1324"/>
      <c r="AO20" s="1323"/>
      <c r="AP20" s="1323"/>
      <c r="AQ20" s="1323"/>
      <c r="AR20" s="1323"/>
      <c r="AS20" s="1323"/>
      <c r="AT20" s="1323"/>
      <c r="AU20" s="1320"/>
      <c r="AV20" s="1305"/>
    </row>
    <row r="21" spans="1:48" x14ac:dyDescent="0.25">
      <c r="A21" s="553" t="s">
        <v>882</v>
      </c>
      <c r="B21" s="1310">
        <v>6.8678800000000002E-6</v>
      </c>
      <c r="C21" s="1310">
        <v>0</v>
      </c>
      <c r="D21" s="1310">
        <v>0</v>
      </c>
      <c r="E21" s="1310">
        <v>2.1378038557100001</v>
      </c>
      <c r="F21" s="1310">
        <v>2.1378107235899999</v>
      </c>
      <c r="G21" s="1237"/>
      <c r="H21" s="1303" t="s">
        <v>602</v>
      </c>
      <c r="I21" s="1304">
        <v>15.5</v>
      </c>
      <c r="J21" s="1304">
        <v>0.1</v>
      </c>
      <c r="K21" s="1304">
        <v>2.5</v>
      </c>
      <c r="L21" s="1304">
        <v>4.0999999999999996</v>
      </c>
      <c r="M21" s="1304">
        <v>8.1999999999999993</v>
      </c>
      <c r="N21" s="1304">
        <v>4.3</v>
      </c>
      <c r="O21" s="2573"/>
      <c r="P21" s="1304">
        <v>34.6</v>
      </c>
      <c r="Q21" s="2576"/>
      <c r="R21" s="1303" t="s">
        <v>595</v>
      </c>
      <c r="S21" s="1299">
        <v>-10.199999999999999</v>
      </c>
      <c r="T21" s="1299">
        <v>-13.7</v>
      </c>
      <c r="U21" s="1299">
        <v>-6.4</v>
      </c>
      <c r="V21" s="1299">
        <v>0.2</v>
      </c>
      <c r="W21" s="1299">
        <v>7.6</v>
      </c>
      <c r="X21" s="1299">
        <v>-0.9</v>
      </c>
      <c r="Y21" s="860">
        <v>0.5</v>
      </c>
      <c r="Z21" s="1299" t="s">
        <v>85</v>
      </c>
      <c r="AA21" s="860">
        <v>-22.9</v>
      </c>
      <c r="AB21" s="170"/>
      <c r="AC21" s="1303" t="s">
        <v>595</v>
      </c>
      <c r="AD21" s="1299">
        <v>10.4</v>
      </c>
      <c r="AE21" s="1299">
        <v>19</v>
      </c>
      <c r="AF21" s="1299">
        <v>9</v>
      </c>
      <c r="AG21" s="1299">
        <v>1.8</v>
      </c>
      <c r="AH21" s="1299">
        <v>-1.4</v>
      </c>
      <c r="AI21" s="1299">
        <v>-1.3</v>
      </c>
      <c r="AJ21" s="1508">
        <v>0.2</v>
      </c>
      <c r="AK21" s="1299" t="s">
        <v>85</v>
      </c>
      <c r="AL21" s="1508">
        <v>37.700000000000003</v>
      </c>
      <c r="AN21" s="833" t="s">
        <v>731</v>
      </c>
      <c r="AO21" s="832">
        <v>70552.56259987365</v>
      </c>
      <c r="AP21" s="832">
        <v>18434.21275520404</v>
      </c>
      <c r="AQ21" s="832">
        <v>48868.199626524918</v>
      </c>
      <c r="AR21" s="832">
        <v>35256.717265827887</v>
      </c>
      <c r="AS21" s="832">
        <v>64837.473668311679</v>
      </c>
      <c r="AT21" s="832">
        <v>39498.723701566851</v>
      </c>
      <c r="AU21" s="1320"/>
      <c r="AV21" s="1305"/>
    </row>
    <row r="22" spans="1:48" ht="14.25" customHeight="1" thickBot="1" x14ac:dyDescent="0.3">
      <c r="A22" s="553" t="s">
        <v>893</v>
      </c>
      <c r="B22" s="1310">
        <v>0.1432785087</v>
      </c>
      <c r="C22" s="1310">
        <v>1.9588054670700004</v>
      </c>
      <c r="D22" s="1310">
        <v>4.8718199810000001E-2</v>
      </c>
      <c r="E22" s="1310">
        <v>3.017173154E-2</v>
      </c>
      <c r="F22" s="1310">
        <v>2.1809739071200007</v>
      </c>
      <c r="G22" s="1237"/>
      <c r="H22" s="1303" t="s">
        <v>599</v>
      </c>
      <c r="I22" s="1304">
        <v>4</v>
      </c>
      <c r="J22" s="1304"/>
      <c r="K22" s="1304">
        <v>0.2</v>
      </c>
      <c r="L22" s="1304">
        <v>0.8</v>
      </c>
      <c r="M22" s="1304">
        <v>4.5</v>
      </c>
      <c r="N22" s="1304">
        <v>0.5</v>
      </c>
      <c r="O22" s="2573"/>
      <c r="P22" s="1304">
        <v>9.9</v>
      </c>
      <c r="Q22" s="2575"/>
      <c r="R22" s="170"/>
      <c r="S22" s="861"/>
      <c r="T22" s="170"/>
      <c r="U22" s="170"/>
      <c r="V22" s="170"/>
      <c r="W22" s="170"/>
      <c r="X22" s="170"/>
      <c r="Y22" s="170"/>
      <c r="Z22" s="170"/>
      <c r="AA22" s="861"/>
      <c r="AB22" s="170"/>
      <c r="AD22" s="1305"/>
      <c r="AE22" s="1305"/>
      <c r="AF22" s="1305"/>
      <c r="AG22" s="1305"/>
      <c r="AH22" s="1305"/>
      <c r="AI22" s="1305"/>
      <c r="AJ22" s="1305"/>
      <c r="AK22" s="1305"/>
      <c r="AL22" s="1509"/>
      <c r="AN22" s="1322" t="s">
        <v>730</v>
      </c>
      <c r="AO22" s="1321">
        <v>50263.280880522623</v>
      </c>
      <c r="AP22" s="1321">
        <v>5577.8280423925189</v>
      </c>
      <c r="AQ22" s="1321">
        <v>4990.489402693257</v>
      </c>
      <c r="AR22" s="1321">
        <v>2021.4456083532573</v>
      </c>
      <c r="AS22" s="1321">
        <v>19610.033140257143</v>
      </c>
      <c r="AT22" s="1321">
        <v>1360.0796381210396</v>
      </c>
      <c r="AU22" s="1320"/>
      <c r="AV22" s="1305"/>
    </row>
    <row r="23" spans="1:48" ht="24" customHeight="1" thickBot="1" x14ac:dyDescent="0.3">
      <c r="A23" s="535"/>
      <c r="B23" s="469"/>
      <c r="C23" s="469"/>
      <c r="D23" s="469"/>
      <c r="E23" s="469"/>
      <c r="F23" s="469"/>
      <c r="G23" s="1237"/>
      <c r="H23" s="1303" t="s">
        <v>597</v>
      </c>
      <c r="I23" s="1304">
        <v>26</v>
      </c>
      <c r="J23" s="1304">
        <v>6.1</v>
      </c>
      <c r="K23" s="1304">
        <v>1.1000000000000001</v>
      </c>
      <c r="L23" s="1304">
        <v>2.2999999999999998</v>
      </c>
      <c r="M23" s="1304">
        <v>17.399999999999999</v>
      </c>
      <c r="N23" s="1304">
        <v>1</v>
      </c>
      <c r="O23" s="2573"/>
      <c r="P23" s="1304">
        <v>53.7</v>
      </c>
      <c r="Q23" s="2574"/>
      <c r="R23" s="538" t="s">
        <v>629</v>
      </c>
      <c r="S23" s="857" t="s">
        <v>621</v>
      </c>
      <c r="T23" s="857" t="s">
        <v>620</v>
      </c>
      <c r="U23" s="857" t="s">
        <v>619</v>
      </c>
      <c r="V23" s="857" t="s">
        <v>618</v>
      </c>
      <c r="W23" s="857" t="s">
        <v>617</v>
      </c>
      <c r="X23" s="857" t="s">
        <v>616</v>
      </c>
      <c r="Y23" s="857" t="s">
        <v>615</v>
      </c>
      <c r="Z23" s="857" t="s">
        <v>614</v>
      </c>
      <c r="AA23" s="857" t="s">
        <v>341</v>
      </c>
      <c r="AB23" s="170"/>
      <c r="AC23" s="538" t="s">
        <v>628</v>
      </c>
      <c r="AD23" s="857" t="s">
        <v>621</v>
      </c>
      <c r="AE23" s="857" t="s">
        <v>620</v>
      </c>
      <c r="AF23" s="857" t="s">
        <v>619</v>
      </c>
      <c r="AG23" s="857" t="s">
        <v>618</v>
      </c>
      <c r="AH23" s="857" t="s">
        <v>617</v>
      </c>
      <c r="AI23" s="857" t="s">
        <v>616</v>
      </c>
      <c r="AJ23" s="857" t="s">
        <v>615</v>
      </c>
      <c r="AK23" s="857" t="s">
        <v>614</v>
      </c>
      <c r="AL23" s="857" t="s">
        <v>341</v>
      </c>
      <c r="AM23" s="552"/>
      <c r="AN23" s="1322" t="s">
        <v>729</v>
      </c>
      <c r="AO23" s="1321">
        <v>9288.3908900952847</v>
      </c>
      <c r="AP23" s="1321">
        <v>4678.6360369383183</v>
      </c>
      <c r="AQ23" s="1321">
        <v>1276.4309364424257</v>
      </c>
      <c r="AR23" s="1321">
        <v>683.29585172647342</v>
      </c>
      <c r="AS23" s="1321">
        <v>2790.445978778097</v>
      </c>
      <c r="AT23" s="1321">
        <v>1309.257695723787</v>
      </c>
      <c r="AU23" s="1320"/>
      <c r="AV23" s="1305"/>
    </row>
    <row r="24" spans="1:48" x14ac:dyDescent="0.25">
      <c r="A24" s="1103" t="s">
        <v>880</v>
      </c>
      <c r="B24" s="534">
        <v>24.71602625117767</v>
      </c>
      <c r="C24" s="534">
        <v>23.564263993306454</v>
      </c>
      <c r="D24" s="534">
        <v>19.147053931955739</v>
      </c>
      <c r="E24" s="534">
        <v>37.510993935331385</v>
      </c>
      <c r="F24" s="534">
        <v>104.9383381117712</v>
      </c>
      <c r="G24" s="1237"/>
      <c r="H24" s="1303" t="s">
        <v>598</v>
      </c>
      <c r="I24" s="2573"/>
      <c r="J24" s="2573"/>
      <c r="K24" s="2573"/>
      <c r="L24" s="2573"/>
      <c r="M24" s="2573"/>
      <c r="N24" s="2573"/>
      <c r="O24" s="1304">
        <v>86.1</v>
      </c>
      <c r="P24" s="1304">
        <v>86.1</v>
      </c>
      <c r="Q24" s="2572"/>
      <c r="R24" s="1303" t="s">
        <v>613</v>
      </c>
      <c r="S24" s="1304">
        <v>6.3</v>
      </c>
      <c r="T24" s="858" t="s">
        <v>85</v>
      </c>
      <c r="U24" s="858" t="s">
        <v>85</v>
      </c>
      <c r="V24" s="858" t="s">
        <v>85</v>
      </c>
      <c r="W24" s="858" t="s">
        <v>85</v>
      </c>
      <c r="X24" s="858" t="s">
        <v>85</v>
      </c>
      <c r="Y24" s="858" t="s">
        <v>85</v>
      </c>
      <c r="Z24" s="858" t="s">
        <v>85</v>
      </c>
      <c r="AA24" s="858">
        <v>6.3</v>
      </c>
      <c r="AB24" s="170"/>
      <c r="AC24" s="1303" t="s">
        <v>613</v>
      </c>
      <c r="AD24" s="1304">
        <v>12.1</v>
      </c>
      <c r="AE24" s="1307" t="s">
        <v>85</v>
      </c>
      <c r="AF24" s="1307" t="s">
        <v>85</v>
      </c>
      <c r="AG24" s="1307" t="s">
        <v>85</v>
      </c>
      <c r="AH24" s="1307" t="s">
        <v>85</v>
      </c>
      <c r="AI24" s="1307" t="s">
        <v>85</v>
      </c>
      <c r="AJ24" s="1307" t="s">
        <v>85</v>
      </c>
      <c r="AK24" s="1307" t="s">
        <v>85</v>
      </c>
      <c r="AL24" s="1307">
        <v>12.1</v>
      </c>
      <c r="AM24" s="552"/>
      <c r="AN24" s="1322" t="s">
        <v>728</v>
      </c>
      <c r="AO24" s="1321">
        <v>11000.890829255746</v>
      </c>
      <c r="AP24" s="1321">
        <v>8177.7486758732011</v>
      </c>
      <c r="AQ24" s="1321">
        <v>42601.279287389239</v>
      </c>
      <c r="AR24" s="1321">
        <v>42514.788700318219</v>
      </c>
      <c r="AS24" s="1321">
        <v>42436.994549276438</v>
      </c>
      <c r="AT24" s="1321">
        <v>42180.960195988431</v>
      </c>
      <c r="AU24" s="1320"/>
      <c r="AV24" s="1305"/>
    </row>
    <row r="25" spans="1:48" ht="15.75" thickBot="1" x14ac:dyDescent="0.3">
      <c r="A25" s="1305"/>
      <c r="B25" s="1305"/>
      <c r="C25" s="1305"/>
      <c r="D25" s="1305"/>
      <c r="E25" s="1305"/>
      <c r="F25" s="1305"/>
      <c r="G25" s="1237"/>
      <c r="H25" s="532" t="s">
        <v>108</v>
      </c>
      <c r="I25" s="853">
        <v>19.100000000000001</v>
      </c>
      <c r="J25" s="853">
        <v>4.3</v>
      </c>
      <c r="K25" s="853">
        <v>3.2</v>
      </c>
      <c r="L25" s="853">
        <v>3.4</v>
      </c>
      <c r="M25" s="853">
        <v>0.1</v>
      </c>
      <c r="N25" s="853">
        <v>0.4</v>
      </c>
      <c r="O25" s="853"/>
      <c r="P25" s="853">
        <v>30.5</v>
      </c>
      <c r="Q25" s="2572"/>
      <c r="R25" s="1303" t="s">
        <v>612</v>
      </c>
      <c r="S25" s="1304">
        <v>21.3</v>
      </c>
      <c r="T25" s="1304">
        <v>1.8</v>
      </c>
      <c r="U25" s="1304">
        <v>3.9</v>
      </c>
      <c r="V25" s="1304">
        <v>2.5</v>
      </c>
      <c r="W25" s="1304">
        <v>7.3</v>
      </c>
      <c r="X25" s="1304">
        <v>11.3</v>
      </c>
      <c r="Y25" s="1304">
        <v>38.700000000000003</v>
      </c>
      <c r="Z25" s="858" t="s">
        <v>85</v>
      </c>
      <c r="AA25" s="858">
        <v>87</v>
      </c>
      <c r="AB25" s="170"/>
      <c r="AC25" s="1303" t="s">
        <v>612</v>
      </c>
      <c r="AD25" s="1304">
        <v>2.5</v>
      </c>
      <c r="AE25" s="1304">
        <v>1.8</v>
      </c>
      <c r="AF25" s="1304">
        <v>1.6</v>
      </c>
      <c r="AG25" s="1304">
        <v>3</v>
      </c>
      <c r="AH25" s="1304">
        <v>5.4</v>
      </c>
      <c r="AI25" s="1304">
        <v>1.2</v>
      </c>
      <c r="AJ25" s="1304" t="s">
        <v>85</v>
      </c>
      <c r="AK25" s="1307" t="s">
        <v>85</v>
      </c>
      <c r="AL25" s="1307">
        <v>15.5</v>
      </c>
      <c r="AM25" s="531"/>
      <c r="AN25" s="1322" t="s">
        <v>727</v>
      </c>
      <c r="AO25" s="1321"/>
      <c r="AP25" s="1321">
        <v>0</v>
      </c>
      <c r="AQ25" s="1321"/>
      <c r="AR25" s="1321">
        <v>-9962.812894570061</v>
      </c>
      <c r="AS25" s="1321"/>
      <c r="AT25" s="1321">
        <v>-5351.5738282664106</v>
      </c>
      <c r="AU25" s="1320"/>
      <c r="AV25" s="1305"/>
    </row>
    <row r="26" spans="1:48" x14ac:dyDescent="0.25">
      <c r="A26" s="547"/>
      <c r="B26" s="547"/>
      <c r="C26" s="547"/>
      <c r="D26" s="547"/>
      <c r="E26" s="547"/>
      <c r="F26" s="549" t="s">
        <v>892</v>
      </c>
      <c r="G26" s="545"/>
      <c r="H26" s="530" t="s">
        <v>596</v>
      </c>
      <c r="I26" s="854">
        <v>170.6</v>
      </c>
      <c r="J26" s="854">
        <v>109.2</v>
      </c>
      <c r="K26" s="854">
        <v>44.6</v>
      </c>
      <c r="L26" s="854">
        <v>83.7</v>
      </c>
      <c r="M26" s="854">
        <v>70.5</v>
      </c>
      <c r="N26" s="854">
        <v>20.100000000000001</v>
      </c>
      <c r="O26" s="854">
        <v>86.1</v>
      </c>
      <c r="P26" s="854">
        <v>584.70000000000005</v>
      </c>
      <c r="Q26" s="541"/>
      <c r="R26" s="1303" t="s">
        <v>611</v>
      </c>
      <c r="S26" s="1304">
        <v>0.5</v>
      </c>
      <c r="T26" s="1304">
        <v>0.2</v>
      </c>
      <c r="U26" s="1304" t="s">
        <v>85</v>
      </c>
      <c r="V26" s="1304" t="s">
        <v>85</v>
      </c>
      <c r="W26" s="1304" t="s">
        <v>85</v>
      </c>
      <c r="X26" s="1304" t="s">
        <v>85</v>
      </c>
      <c r="Y26" s="858" t="s">
        <v>85</v>
      </c>
      <c r="Z26" s="858" t="s">
        <v>85</v>
      </c>
      <c r="AA26" s="858">
        <v>0.7</v>
      </c>
      <c r="AB26" s="170"/>
      <c r="AC26" s="1303" t="s">
        <v>611</v>
      </c>
      <c r="AD26" s="1304">
        <v>4.7</v>
      </c>
      <c r="AE26" s="1304">
        <v>0.4</v>
      </c>
      <c r="AF26" s="1304">
        <v>0.1</v>
      </c>
      <c r="AG26" s="1304">
        <v>0.1</v>
      </c>
      <c r="AH26" s="1304" t="s">
        <v>85</v>
      </c>
      <c r="AI26" s="1304" t="s">
        <v>85</v>
      </c>
      <c r="AJ26" s="1307" t="s">
        <v>85</v>
      </c>
      <c r="AK26" s="1307" t="s">
        <v>85</v>
      </c>
      <c r="AL26" s="1307">
        <v>5.3</v>
      </c>
      <c r="AM26" s="531"/>
      <c r="AN26" s="1240"/>
      <c r="AO26" s="1319"/>
      <c r="AP26" s="1319"/>
      <c r="AQ26" s="1319"/>
      <c r="AR26" s="1319"/>
      <c r="AS26" s="1319"/>
      <c r="AT26" s="1319"/>
      <c r="AU26" s="1305"/>
      <c r="AV26" s="1305"/>
    </row>
    <row r="27" spans="1:48" ht="13.5" customHeight="1" x14ac:dyDescent="0.25">
      <c r="A27" s="547"/>
      <c r="B27" s="547"/>
      <c r="C27" s="547"/>
      <c r="D27" s="547"/>
      <c r="E27" s="547"/>
      <c r="F27" s="549" t="s">
        <v>891</v>
      </c>
      <c r="G27" s="545"/>
      <c r="H27" s="551"/>
      <c r="I27" s="1238"/>
      <c r="J27" s="1238"/>
      <c r="K27" s="1238"/>
      <c r="L27" s="1238"/>
      <c r="M27" s="1238"/>
      <c r="N27" s="1238"/>
      <c r="O27" s="1238"/>
      <c r="P27" s="1238"/>
      <c r="Q27" s="541"/>
      <c r="R27" s="1303" t="s">
        <v>610</v>
      </c>
      <c r="S27" s="1304">
        <v>19.399999999999999</v>
      </c>
      <c r="T27" s="858" t="s">
        <v>85</v>
      </c>
      <c r="U27" s="858" t="s">
        <v>85</v>
      </c>
      <c r="V27" s="858" t="s">
        <v>85</v>
      </c>
      <c r="W27" s="858" t="s">
        <v>85</v>
      </c>
      <c r="X27" s="858" t="s">
        <v>85</v>
      </c>
      <c r="Y27" s="858" t="s">
        <v>85</v>
      </c>
      <c r="Z27" s="1304" t="s">
        <v>85</v>
      </c>
      <c r="AA27" s="1304">
        <v>19.399999999999999</v>
      </c>
      <c r="AB27" s="170"/>
      <c r="AC27" s="1303" t="s">
        <v>610</v>
      </c>
      <c r="AD27" s="1304">
        <v>9.6999999999999993</v>
      </c>
      <c r="AE27" s="1307" t="s">
        <v>85</v>
      </c>
      <c r="AF27" s="1307" t="s">
        <v>85</v>
      </c>
      <c r="AG27" s="1307" t="s">
        <v>85</v>
      </c>
      <c r="AH27" s="1307" t="s">
        <v>85</v>
      </c>
      <c r="AI27" s="1307" t="s">
        <v>85</v>
      </c>
      <c r="AJ27" s="1307" t="s">
        <v>85</v>
      </c>
      <c r="AK27" s="1304" t="s">
        <v>85</v>
      </c>
      <c r="AL27" s="1304">
        <v>9.6999999999999993</v>
      </c>
      <c r="AM27" s="550"/>
      <c r="AN27" s="831" t="s">
        <v>726</v>
      </c>
      <c r="AO27" s="1318"/>
      <c r="AP27" s="830">
        <v>1.8787872256300335</v>
      </c>
      <c r="AQ27" s="1318"/>
      <c r="AR27" s="830">
        <v>1.8254225226404297</v>
      </c>
      <c r="AS27" s="1318"/>
      <c r="AT27" s="830">
        <v>1.8451415070701545</v>
      </c>
      <c r="AU27" s="1317"/>
      <c r="AV27" s="1305"/>
    </row>
    <row r="28" spans="1:48" ht="13.5" customHeight="1" x14ac:dyDescent="0.25">
      <c r="A28" s="547"/>
      <c r="B28" s="547"/>
      <c r="C28" s="547"/>
      <c r="D28" s="547"/>
      <c r="E28" s="547"/>
      <c r="F28" s="549"/>
      <c r="G28" s="545"/>
      <c r="H28" s="1305" t="s">
        <v>627</v>
      </c>
      <c r="I28" s="1299">
        <f t="shared" ref="I28:N28" si="0">I26-I13</f>
        <v>24.099999999999994</v>
      </c>
      <c r="J28" s="1299">
        <f t="shared" si="0"/>
        <v>-10.299999999999997</v>
      </c>
      <c r="K28" s="1299">
        <f t="shared" si="0"/>
        <v>-25.499999999999993</v>
      </c>
      <c r="L28" s="1299">
        <f t="shared" si="0"/>
        <v>-23.200000000000003</v>
      </c>
      <c r="M28" s="1299">
        <f t="shared" si="0"/>
        <v>13.799999999999997</v>
      </c>
      <c r="N28" s="1299">
        <f t="shared" si="0"/>
        <v>15.700000000000001</v>
      </c>
      <c r="O28" s="1239"/>
      <c r="P28" s="1238"/>
      <c r="Q28" s="2569"/>
      <c r="R28" s="1303" t="s">
        <v>597</v>
      </c>
      <c r="S28" s="1304" t="s">
        <v>85</v>
      </c>
      <c r="T28" s="858" t="s">
        <v>85</v>
      </c>
      <c r="U28" s="858" t="s">
        <v>85</v>
      </c>
      <c r="V28" s="858" t="s">
        <v>85</v>
      </c>
      <c r="W28" s="858" t="s">
        <v>85</v>
      </c>
      <c r="X28" s="858" t="s">
        <v>85</v>
      </c>
      <c r="Y28" s="858" t="s">
        <v>85</v>
      </c>
      <c r="Z28" s="1304">
        <v>6.1</v>
      </c>
      <c r="AA28" s="1304">
        <v>6.1</v>
      </c>
      <c r="AB28" s="170"/>
      <c r="AC28" s="1303" t="s">
        <v>597</v>
      </c>
      <c r="AD28" s="1304" t="s">
        <v>85</v>
      </c>
      <c r="AE28" s="1307" t="s">
        <v>85</v>
      </c>
      <c r="AF28" s="1307" t="s">
        <v>85</v>
      </c>
      <c r="AG28" s="1307" t="s">
        <v>85</v>
      </c>
      <c r="AH28" s="1307" t="s">
        <v>85</v>
      </c>
      <c r="AI28" s="1307" t="s">
        <v>85</v>
      </c>
      <c r="AJ28" s="1307" t="s">
        <v>85</v>
      </c>
      <c r="AK28" s="1304">
        <v>14.2</v>
      </c>
      <c r="AL28" s="1304">
        <v>14.2</v>
      </c>
      <c r="AM28" s="289"/>
      <c r="AN28" s="1315"/>
      <c r="AO28" s="1315"/>
      <c r="AP28" s="1315"/>
      <c r="AQ28" s="1315"/>
      <c r="AR28" s="1315"/>
      <c r="AS28" s="1315"/>
      <c r="AT28" s="1315"/>
      <c r="AU28" s="1305"/>
      <c r="AV28" s="1305"/>
    </row>
    <row r="29" spans="1:48" ht="13.5" customHeight="1" x14ac:dyDescent="0.25">
      <c r="A29" s="547"/>
      <c r="B29" s="547"/>
      <c r="C29" s="547"/>
      <c r="D29" s="547"/>
      <c r="E29" s="547"/>
      <c r="F29" s="547"/>
      <c r="G29" s="545"/>
      <c r="H29" s="1305" t="s">
        <v>626</v>
      </c>
      <c r="I29" s="1299"/>
      <c r="J29" s="1299"/>
      <c r="K29" s="1299">
        <v>0.1</v>
      </c>
      <c r="L29" s="1299"/>
      <c r="M29" s="1299"/>
      <c r="N29" s="1299"/>
      <c r="O29" s="2571"/>
      <c r="P29" s="1238"/>
      <c r="Q29" s="2569"/>
      <c r="R29" s="530" t="s">
        <v>608</v>
      </c>
      <c r="S29" s="854">
        <v>47.5</v>
      </c>
      <c r="T29" s="854">
        <v>2.1</v>
      </c>
      <c r="U29" s="854">
        <v>3.9</v>
      </c>
      <c r="V29" s="854">
        <v>2.5</v>
      </c>
      <c r="W29" s="854">
        <v>7.3</v>
      </c>
      <c r="X29" s="854">
        <v>11.3</v>
      </c>
      <c r="Y29" s="854">
        <v>38.700000000000003</v>
      </c>
      <c r="Z29" s="854">
        <v>6.1</v>
      </c>
      <c r="AA29" s="854">
        <v>119.5</v>
      </c>
      <c r="AB29" s="170"/>
      <c r="AC29" s="530" t="s">
        <v>608</v>
      </c>
      <c r="AD29" s="854">
        <v>29</v>
      </c>
      <c r="AE29" s="854">
        <v>2.2000000000000002</v>
      </c>
      <c r="AF29" s="854">
        <v>1.6</v>
      </c>
      <c r="AG29" s="854">
        <v>3</v>
      </c>
      <c r="AH29" s="854">
        <v>5.4</v>
      </c>
      <c r="AI29" s="854">
        <v>1.2</v>
      </c>
      <c r="AJ29" s="854" t="s">
        <v>85</v>
      </c>
      <c r="AK29" s="854">
        <v>14.2</v>
      </c>
      <c r="AL29" s="854">
        <v>56.7</v>
      </c>
      <c r="AM29" s="289"/>
      <c r="AN29" s="2731" t="s">
        <v>1388</v>
      </c>
      <c r="AO29" s="2731"/>
      <c r="AP29" s="2731"/>
      <c r="AQ29" s="2731"/>
      <c r="AR29" s="2731"/>
      <c r="AS29" s="2731"/>
      <c r="AT29" s="1315"/>
      <c r="AU29" s="1305"/>
      <c r="AV29" s="1305"/>
    </row>
    <row r="30" spans="1:48" ht="13.5" customHeight="1" x14ac:dyDescent="0.25">
      <c r="A30" s="547"/>
      <c r="B30" s="546"/>
      <c r="C30" s="546"/>
      <c r="D30" s="546"/>
      <c r="E30" s="546"/>
      <c r="F30" s="546"/>
      <c r="G30" s="545"/>
      <c r="H30" s="168"/>
      <c r="I30" s="1316"/>
      <c r="J30" s="1316"/>
      <c r="K30" s="1316"/>
      <c r="L30" s="1316"/>
      <c r="M30" s="1316"/>
      <c r="N30" s="1316"/>
      <c r="O30" s="2570"/>
      <c r="P30" s="2569"/>
      <c r="Q30" s="2569"/>
      <c r="R30" s="1303" t="s">
        <v>606</v>
      </c>
      <c r="S30" s="1304">
        <v>4.4000000000000004</v>
      </c>
      <c r="T30" s="1304">
        <v>0.3</v>
      </c>
      <c r="U30" s="1304">
        <v>0.8</v>
      </c>
      <c r="V30" s="1304">
        <v>0.1</v>
      </c>
      <c r="W30" s="1304" t="s">
        <v>85</v>
      </c>
      <c r="X30" s="1304" t="s">
        <v>85</v>
      </c>
      <c r="Y30" s="858" t="s">
        <v>85</v>
      </c>
      <c r="Z30" s="1304">
        <v>33.200000000000003</v>
      </c>
      <c r="AA30" s="1304">
        <v>38.700000000000003</v>
      </c>
      <c r="AB30" s="170"/>
      <c r="AC30" s="1303" t="s">
        <v>606</v>
      </c>
      <c r="AD30" s="1304">
        <v>2.9</v>
      </c>
      <c r="AE30" s="1304">
        <v>0.5</v>
      </c>
      <c r="AF30" s="1304">
        <v>0.2</v>
      </c>
      <c r="AG30" s="1304" t="s">
        <v>85</v>
      </c>
      <c r="AH30" s="1304" t="s">
        <v>85</v>
      </c>
      <c r="AI30" s="1304" t="s">
        <v>85</v>
      </c>
      <c r="AJ30" s="1307" t="s">
        <v>85</v>
      </c>
      <c r="AK30" s="1304">
        <v>5.6</v>
      </c>
      <c r="AL30" s="1304">
        <v>9.1999999999999993</v>
      </c>
      <c r="AM30" s="548"/>
      <c r="AN30" s="2731"/>
      <c r="AO30" s="2731"/>
      <c r="AP30" s="2731"/>
      <c r="AQ30" s="2731"/>
      <c r="AR30" s="2731"/>
      <c r="AS30" s="2731"/>
      <c r="AT30" s="1315"/>
      <c r="AU30" s="1305"/>
      <c r="AV30" s="1305"/>
    </row>
    <row r="31" spans="1:48" ht="13.5" customHeight="1" x14ac:dyDescent="0.25">
      <c r="A31" s="547"/>
      <c r="B31" s="547"/>
      <c r="C31" s="546"/>
      <c r="D31" s="546"/>
      <c r="E31" s="546"/>
      <c r="F31" s="543"/>
      <c r="G31" s="545"/>
      <c r="I31" s="170"/>
      <c r="J31" s="170"/>
      <c r="K31" s="170"/>
      <c r="L31" s="170"/>
      <c r="M31" s="170"/>
      <c r="N31" s="170"/>
      <c r="O31" s="170"/>
      <c r="P31" s="170"/>
      <c r="Q31" s="170"/>
      <c r="R31" s="1303" t="s">
        <v>605</v>
      </c>
      <c r="S31" s="1304">
        <v>4.4000000000000004</v>
      </c>
      <c r="T31" s="1304" t="s">
        <v>85</v>
      </c>
      <c r="U31" s="1304">
        <v>0.6</v>
      </c>
      <c r="V31" s="1304" t="s">
        <v>85</v>
      </c>
      <c r="W31" s="1304" t="s">
        <v>85</v>
      </c>
      <c r="X31" s="1304" t="s">
        <v>85</v>
      </c>
      <c r="Y31" s="858" t="s">
        <v>85</v>
      </c>
      <c r="Z31" s="858" t="s">
        <v>85</v>
      </c>
      <c r="AA31" s="858">
        <v>5</v>
      </c>
      <c r="AB31" s="170"/>
      <c r="AC31" s="1303" t="s">
        <v>605</v>
      </c>
      <c r="AD31" s="1304">
        <v>6.3</v>
      </c>
      <c r="AE31" s="1304">
        <v>0.8</v>
      </c>
      <c r="AF31" s="1304">
        <v>0.1</v>
      </c>
      <c r="AG31" s="1304" t="s">
        <v>85</v>
      </c>
      <c r="AH31" s="1304" t="s">
        <v>85</v>
      </c>
      <c r="AI31" s="1304" t="s">
        <v>85</v>
      </c>
      <c r="AJ31" s="1307" t="s">
        <v>85</v>
      </c>
      <c r="AK31" s="1304" t="s">
        <v>85</v>
      </c>
      <c r="AL31" s="1307">
        <v>7.3</v>
      </c>
      <c r="AM31" s="289"/>
      <c r="AN31" s="2731"/>
      <c r="AO31" s="2731"/>
      <c r="AP31" s="2731"/>
      <c r="AQ31" s="2731"/>
      <c r="AR31" s="2731"/>
      <c r="AS31" s="2731"/>
      <c r="AT31" s="1315"/>
      <c r="AU31" s="1305"/>
      <c r="AV31" s="1305"/>
    </row>
    <row r="32" spans="1:48" ht="17.25" customHeight="1" x14ac:dyDescent="0.25">
      <c r="A32" s="169" t="s">
        <v>624</v>
      </c>
      <c r="B32" s="168"/>
      <c r="C32" s="168"/>
      <c r="D32" s="168"/>
      <c r="E32" s="168"/>
      <c r="F32" s="528"/>
      <c r="G32" s="545"/>
      <c r="H32" s="169" t="s">
        <v>625</v>
      </c>
      <c r="I32" s="1314"/>
      <c r="J32" s="2569"/>
      <c r="K32" s="2569"/>
      <c r="L32" s="2569"/>
      <c r="M32" s="2569"/>
      <c r="N32" s="2569"/>
      <c r="O32" s="2569"/>
      <c r="P32" s="2569"/>
      <c r="Q32" s="2569"/>
      <c r="R32" s="1303" t="s">
        <v>603</v>
      </c>
      <c r="S32" s="1304" t="s">
        <v>85</v>
      </c>
      <c r="T32" s="1304" t="s">
        <v>85</v>
      </c>
      <c r="U32" s="1304" t="s">
        <v>85</v>
      </c>
      <c r="V32" s="1304" t="s">
        <v>85</v>
      </c>
      <c r="W32" s="858" t="s">
        <v>85</v>
      </c>
      <c r="X32" s="858" t="s">
        <v>85</v>
      </c>
      <c r="Y32" s="858" t="s">
        <v>85</v>
      </c>
      <c r="Z32" s="858" t="s">
        <v>85</v>
      </c>
      <c r="AA32" s="858" t="s">
        <v>85</v>
      </c>
      <c r="AB32" s="170"/>
      <c r="AC32" s="1303" t="s">
        <v>603</v>
      </c>
      <c r="AD32" s="1304">
        <v>4.3</v>
      </c>
      <c r="AE32" s="1304">
        <v>6.4</v>
      </c>
      <c r="AF32" s="1304">
        <v>12</v>
      </c>
      <c r="AG32" s="1304">
        <v>0.9</v>
      </c>
      <c r="AH32" s="1307">
        <v>0.2</v>
      </c>
      <c r="AI32" s="1307" t="s">
        <v>85</v>
      </c>
      <c r="AJ32" s="1307" t="s">
        <v>85</v>
      </c>
      <c r="AK32" s="1307" t="s">
        <v>85</v>
      </c>
      <c r="AL32" s="1307">
        <v>23.9</v>
      </c>
      <c r="AM32" s="531"/>
      <c r="AN32" s="1315"/>
      <c r="AO32" s="1315"/>
      <c r="AP32" s="1315"/>
      <c r="AQ32" s="1315"/>
      <c r="AR32" s="1315"/>
      <c r="AS32" s="1315"/>
      <c r="AT32" s="1315"/>
      <c r="AU32" s="1305"/>
      <c r="AV32" s="1305"/>
    </row>
    <row r="33" spans="1:48" ht="20.25" customHeight="1" thickBot="1" x14ac:dyDescent="0.3">
      <c r="A33" s="1314"/>
      <c r="B33" s="1314"/>
      <c r="C33" s="1314"/>
      <c r="D33" s="1314"/>
      <c r="E33" s="1314"/>
      <c r="F33" s="1306"/>
      <c r="G33" s="1237"/>
      <c r="H33" s="544" t="s">
        <v>1315</v>
      </c>
      <c r="I33" s="1314"/>
      <c r="J33" s="2569"/>
      <c r="K33" s="2569"/>
      <c r="L33" s="2569"/>
      <c r="M33" s="2569"/>
      <c r="N33" s="2569"/>
      <c r="O33" s="2569"/>
      <c r="P33" s="2569"/>
      <c r="Q33" s="2569"/>
      <c r="R33" s="1303" t="s">
        <v>601</v>
      </c>
      <c r="S33" s="1304">
        <v>2.7</v>
      </c>
      <c r="T33" s="1304" t="s">
        <v>85</v>
      </c>
      <c r="U33" s="1304">
        <v>3.7</v>
      </c>
      <c r="V33" s="1304">
        <v>5.5</v>
      </c>
      <c r="W33" s="1304">
        <v>22.6</v>
      </c>
      <c r="X33" s="1304">
        <v>0.3</v>
      </c>
      <c r="Y33" s="1304">
        <v>20.2</v>
      </c>
      <c r="Z33" s="1307" t="s">
        <v>85</v>
      </c>
      <c r="AA33" s="1307">
        <v>55</v>
      </c>
      <c r="AB33" s="170"/>
      <c r="AC33" s="1303" t="s">
        <v>601</v>
      </c>
      <c r="AD33" s="1304"/>
      <c r="AE33" s="1304"/>
      <c r="AF33" s="1304"/>
      <c r="AG33" s="1304"/>
      <c r="AH33" s="1304"/>
      <c r="AI33" s="1304"/>
      <c r="AJ33" s="1304"/>
      <c r="AK33" s="1307"/>
      <c r="AL33" s="1307"/>
      <c r="AM33" s="531"/>
      <c r="AN33" s="1305"/>
      <c r="AO33" s="1305"/>
      <c r="AP33" s="1305"/>
      <c r="AQ33" s="1305"/>
      <c r="AR33" s="1305"/>
      <c r="AS33" s="1305"/>
      <c r="AT33" s="1313"/>
      <c r="AU33" s="1305"/>
      <c r="AV33" s="1305"/>
    </row>
    <row r="34" spans="1:48" ht="15.75" thickBot="1" x14ac:dyDescent="0.3">
      <c r="A34" s="538"/>
      <c r="B34" s="540" t="s">
        <v>1335</v>
      </c>
      <c r="C34" s="540" t="s">
        <v>1004</v>
      </c>
      <c r="D34" s="540" t="s">
        <v>957</v>
      </c>
      <c r="E34" s="540" t="s">
        <v>874</v>
      </c>
      <c r="F34" s="540" t="s">
        <v>817</v>
      </c>
      <c r="G34" s="1306"/>
      <c r="H34" s="541"/>
      <c r="I34" s="856"/>
      <c r="J34" s="856"/>
      <c r="K34" s="856"/>
      <c r="L34" s="856"/>
      <c r="M34" s="856"/>
      <c r="N34" s="856"/>
      <c r="O34" s="856"/>
      <c r="P34" s="856"/>
      <c r="Q34" s="856"/>
      <c r="R34" s="1303" t="s">
        <v>600</v>
      </c>
      <c r="S34" s="1304" t="s">
        <v>85</v>
      </c>
      <c r="T34" s="1304" t="s">
        <v>85</v>
      </c>
      <c r="U34" s="1304">
        <v>0.1</v>
      </c>
      <c r="V34" s="1304" t="s">
        <v>85</v>
      </c>
      <c r="W34" s="1304" t="s">
        <v>85</v>
      </c>
      <c r="X34" s="1304" t="s">
        <v>85</v>
      </c>
      <c r="Y34" s="1304" t="s">
        <v>85</v>
      </c>
      <c r="Z34" s="1307" t="s">
        <v>85</v>
      </c>
      <c r="AA34" s="1307">
        <v>0.1</v>
      </c>
      <c r="AB34" s="170"/>
      <c r="AC34" s="1303" t="s">
        <v>600</v>
      </c>
      <c r="AD34" s="1304" t="s">
        <v>85</v>
      </c>
      <c r="AE34" s="1304" t="s">
        <v>85</v>
      </c>
      <c r="AF34" s="1304">
        <v>4.4000000000000004</v>
      </c>
      <c r="AG34" s="1304">
        <v>2.4</v>
      </c>
      <c r="AH34" s="1304">
        <v>1.3</v>
      </c>
      <c r="AI34" s="1304">
        <v>0.1</v>
      </c>
      <c r="AJ34" s="1304" t="s">
        <v>85</v>
      </c>
      <c r="AK34" s="1307" t="s">
        <v>85</v>
      </c>
      <c r="AL34" s="1307">
        <v>8.1999999999999993</v>
      </c>
      <c r="AM34" s="531"/>
      <c r="AN34" s="1305"/>
      <c r="AO34" s="1305"/>
      <c r="AP34" s="1305"/>
      <c r="AQ34" s="1305"/>
      <c r="AR34" s="1305"/>
      <c r="AS34" s="1305"/>
      <c r="AT34" s="1313"/>
      <c r="AU34" s="1305"/>
      <c r="AV34" s="1305"/>
    </row>
    <row r="35" spans="1:48" ht="23.25" thickBot="1" x14ac:dyDescent="0.3">
      <c r="A35" s="1108" t="s">
        <v>890</v>
      </c>
      <c r="B35" s="1107">
        <v>97.130539505015221</v>
      </c>
      <c r="C35" s="1107">
        <v>100.54047618599949</v>
      </c>
      <c r="D35" s="1107">
        <v>99.289730251083398</v>
      </c>
      <c r="E35" s="1107">
        <v>99.890130736179387</v>
      </c>
      <c r="F35" s="1107">
        <v>103.68050607365234</v>
      </c>
      <c r="G35" s="1306"/>
      <c r="H35" s="859" t="s">
        <v>342</v>
      </c>
      <c r="I35" s="857" t="s">
        <v>621</v>
      </c>
      <c r="J35" s="857" t="s">
        <v>620</v>
      </c>
      <c r="K35" s="857" t="s">
        <v>619</v>
      </c>
      <c r="L35" s="857" t="s">
        <v>618</v>
      </c>
      <c r="M35" s="857" t="s">
        <v>617</v>
      </c>
      <c r="N35" s="857" t="s">
        <v>616</v>
      </c>
      <c r="O35" s="857" t="s">
        <v>615</v>
      </c>
      <c r="P35" s="857" t="s">
        <v>614</v>
      </c>
      <c r="Q35" s="857" t="s">
        <v>341</v>
      </c>
      <c r="R35" s="1303" t="s">
        <v>597</v>
      </c>
      <c r="S35" s="1304" t="s">
        <v>85</v>
      </c>
      <c r="T35" s="858" t="s">
        <v>85</v>
      </c>
      <c r="U35" s="858" t="s">
        <v>85</v>
      </c>
      <c r="V35" s="858" t="s">
        <v>85</v>
      </c>
      <c r="W35" s="858" t="s">
        <v>85</v>
      </c>
      <c r="X35" s="858" t="s">
        <v>85</v>
      </c>
      <c r="Y35" s="858" t="s">
        <v>85</v>
      </c>
      <c r="Z35" s="1304">
        <v>6.1</v>
      </c>
      <c r="AA35" s="1304">
        <v>6.1</v>
      </c>
      <c r="AB35" s="170"/>
      <c r="AC35" s="1303" t="s">
        <v>599</v>
      </c>
      <c r="AD35" s="1304" t="s">
        <v>85</v>
      </c>
      <c r="AE35" s="1304" t="s">
        <v>85</v>
      </c>
      <c r="AF35" s="1304" t="s">
        <v>85</v>
      </c>
      <c r="AG35" s="1304">
        <v>1.2</v>
      </c>
      <c r="AH35" s="1304">
        <v>1</v>
      </c>
      <c r="AI35" s="1304" t="s">
        <v>85</v>
      </c>
      <c r="AJ35" s="1304">
        <v>0.6</v>
      </c>
      <c r="AK35" s="1307">
        <v>1.7</v>
      </c>
      <c r="AL35" s="1307">
        <v>4.5</v>
      </c>
      <c r="AM35" s="539"/>
      <c r="AN35" s="829"/>
      <c r="AO35" s="829"/>
      <c r="AP35" s="829"/>
      <c r="AQ35" s="829"/>
      <c r="AR35" s="829"/>
      <c r="AS35" s="829"/>
      <c r="AT35" s="1313"/>
      <c r="AV35" s="1305"/>
    </row>
    <row r="36" spans="1:48" ht="15.75" thickBot="1" x14ac:dyDescent="0.3">
      <c r="A36" s="553" t="s">
        <v>889</v>
      </c>
      <c r="B36" s="1310">
        <v>41.864012777033473</v>
      </c>
      <c r="C36" s="1310">
        <v>46.687241580226214</v>
      </c>
      <c r="D36" s="1310">
        <v>49.434731972732216</v>
      </c>
      <c r="E36" s="1310">
        <v>47.796784497059356</v>
      </c>
      <c r="F36" s="1310">
        <v>50.001920932804701</v>
      </c>
      <c r="G36" s="1306"/>
      <c r="H36" s="1303" t="s">
        <v>613</v>
      </c>
      <c r="I36" s="1304">
        <v>39.5</v>
      </c>
      <c r="J36" s="858"/>
      <c r="K36" s="858"/>
      <c r="L36" s="858"/>
      <c r="M36" s="858"/>
      <c r="N36" s="858"/>
      <c r="O36" s="858"/>
      <c r="P36" s="858"/>
      <c r="Q36" s="858">
        <v>39.5</v>
      </c>
      <c r="R36" s="532" t="s">
        <v>108</v>
      </c>
      <c r="S36" s="1301" t="s">
        <v>85</v>
      </c>
      <c r="T36" s="1301" t="s">
        <v>85</v>
      </c>
      <c r="U36" s="1301" t="s">
        <v>85</v>
      </c>
      <c r="V36" s="1301" t="s">
        <v>85</v>
      </c>
      <c r="W36" s="1301" t="s">
        <v>85</v>
      </c>
      <c r="X36" s="1301" t="s">
        <v>85</v>
      </c>
      <c r="Y36" s="1301" t="s">
        <v>85</v>
      </c>
      <c r="Z36" s="1301">
        <v>4.3</v>
      </c>
      <c r="AA36" s="1301">
        <v>4.3</v>
      </c>
      <c r="AB36" s="170"/>
      <c r="AC36" s="1303" t="s">
        <v>597</v>
      </c>
      <c r="AD36" s="1304" t="s">
        <v>85</v>
      </c>
      <c r="AE36" s="1307" t="s">
        <v>85</v>
      </c>
      <c r="AF36" s="1307" t="s">
        <v>85</v>
      </c>
      <c r="AG36" s="1307" t="s">
        <v>85</v>
      </c>
      <c r="AH36" s="1307" t="s">
        <v>85</v>
      </c>
      <c r="AI36" s="1307" t="s">
        <v>85</v>
      </c>
      <c r="AJ36" s="1307" t="s">
        <v>85</v>
      </c>
      <c r="AK36" s="1304">
        <v>17.399999999999999</v>
      </c>
      <c r="AL36" s="1304">
        <v>17.399999999999999</v>
      </c>
      <c r="AM36" s="290"/>
      <c r="AT36" s="1313"/>
      <c r="AV36" s="1305"/>
    </row>
    <row r="37" spans="1:48" ht="25.5" customHeight="1" thickBot="1" x14ac:dyDescent="0.3">
      <c r="A37" s="553" t="s">
        <v>888</v>
      </c>
      <c r="B37" s="1310">
        <v>22.089301599891453</v>
      </c>
      <c r="C37" s="1310">
        <v>19.302086271647678</v>
      </c>
      <c r="D37" s="1310">
        <v>15.691318669673322</v>
      </c>
      <c r="E37" s="1310">
        <v>16.558282227642454</v>
      </c>
      <c r="F37" s="1310">
        <v>15.179787729658663</v>
      </c>
      <c r="G37" s="1306"/>
      <c r="H37" s="1303" t="s">
        <v>612</v>
      </c>
      <c r="I37" s="1304">
        <v>58.4</v>
      </c>
      <c r="J37" s="858">
        <v>13</v>
      </c>
      <c r="K37" s="858">
        <v>25.9</v>
      </c>
      <c r="L37" s="858">
        <v>25.1</v>
      </c>
      <c r="M37" s="858">
        <v>55.8</v>
      </c>
      <c r="N37" s="858">
        <v>43.8</v>
      </c>
      <c r="O37" s="858">
        <v>106.3</v>
      </c>
      <c r="P37" s="858"/>
      <c r="Q37" s="858">
        <v>328.3</v>
      </c>
      <c r="R37" s="530" t="s">
        <v>596</v>
      </c>
      <c r="S37" s="854">
        <v>11.5</v>
      </c>
      <c r="T37" s="854">
        <v>0.3</v>
      </c>
      <c r="U37" s="854">
        <v>5.0999999999999996</v>
      </c>
      <c r="V37" s="854">
        <v>5.6</v>
      </c>
      <c r="W37" s="854">
        <v>22.6</v>
      </c>
      <c r="X37" s="854">
        <v>0.3</v>
      </c>
      <c r="Y37" s="854">
        <v>20.2</v>
      </c>
      <c r="Z37" s="854">
        <v>43.6</v>
      </c>
      <c r="AA37" s="854">
        <v>109.2</v>
      </c>
      <c r="AB37" s="170"/>
      <c r="AC37" s="532" t="s">
        <v>108</v>
      </c>
      <c r="AD37" s="1301" t="s">
        <v>85</v>
      </c>
      <c r="AE37" s="1301" t="s">
        <v>85</v>
      </c>
      <c r="AF37" s="1301" t="s">
        <v>85</v>
      </c>
      <c r="AG37" s="1301" t="s">
        <v>85</v>
      </c>
      <c r="AH37" s="1301" t="s">
        <v>85</v>
      </c>
      <c r="AI37" s="1301" t="s">
        <v>85</v>
      </c>
      <c r="AJ37" s="1301" t="s">
        <v>85</v>
      </c>
      <c r="AK37" s="1301">
        <v>0.1</v>
      </c>
      <c r="AL37" s="1301">
        <v>0.1</v>
      </c>
      <c r="AM37" s="290"/>
      <c r="AT37" s="1313"/>
      <c r="AV37" s="1305"/>
    </row>
    <row r="38" spans="1:48" ht="21" customHeight="1" x14ac:dyDescent="0.25">
      <c r="A38" s="553" t="s">
        <v>887</v>
      </c>
      <c r="B38" s="1310">
        <v>5.6337298871454884</v>
      </c>
      <c r="C38" s="1310">
        <v>6.6981124081517258</v>
      </c>
      <c r="D38" s="1310">
        <v>5.8885397365296903</v>
      </c>
      <c r="E38" s="1310">
        <v>5.8189398047531133</v>
      </c>
      <c r="F38" s="1310">
        <v>6.7168781012747507</v>
      </c>
      <c r="G38" s="1306"/>
      <c r="H38" s="1303" t="s">
        <v>609</v>
      </c>
      <c r="I38" s="1304">
        <v>25.6</v>
      </c>
      <c r="J38" s="858">
        <v>2.8</v>
      </c>
      <c r="K38" s="858">
        <v>0.2</v>
      </c>
      <c r="L38" s="858">
        <v>0.1</v>
      </c>
      <c r="M38" s="858"/>
      <c r="N38" s="858"/>
      <c r="O38" s="858"/>
      <c r="P38" s="858"/>
      <c r="Q38" s="858">
        <v>28.7</v>
      </c>
      <c r="R38" s="1303" t="s">
        <v>595</v>
      </c>
      <c r="S38" s="1299">
        <v>-1</v>
      </c>
      <c r="T38" s="1299">
        <v>-1.6</v>
      </c>
      <c r="U38" s="1299">
        <v>-9.4</v>
      </c>
      <c r="V38" s="1299">
        <v>-0.5</v>
      </c>
      <c r="W38" s="1299">
        <v>0.9</v>
      </c>
      <c r="X38" s="1299">
        <v>-0.3</v>
      </c>
      <c r="Y38" s="860">
        <v>0.4</v>
      </c>
      <c r="Z38" s="1299" t="s">
        <v>85</v>
      </c>
      <c r="AA38" s="860">
        <v>-11.6</v>
      </c>
      <c r="AB38" s="170"/>
      <c r="AC38" s="530" t="s">
        <v>596</v>
      </c>
      <c r="AD38" s="854">
        <v>13.6</v>
      </c>
      <c r="AE38" s="854">
        <v>7.9</v>
      </c>
      <c r="AF38" s="854">
        <v>16.600000000000001</v>
      </c>
      <c r="AG38" s="854">
        <v>4.5999999999999996</v>
      </c>
      <c r="AH38" s="854">
        <v>2.5</v>
      </c>
      <c r="AI38" s="854">
        <v>0.1</v>
      </c>
      <c r="AJ38" s="854">
        <v>0.6</v>
      </c>
      <c r="AK38" s="854">
        <v>24.7</v>
      </c>
      <c r="AL38" s="854">
        <v>70.5</v>
      </c>
      <c r="AT38" s="1311"/>
      <c r="AV38" s="1305"/>
    </row>
    <row r="39" spans="1:48" ht="15" customHeight="1" x14ac:dyDescent="0.25">
      <c r="A39" s="553" t="s">
        <v>885</v>
      </c>
      <c r="B39" s="1310">
        <v>27.543495240944807</v>
      </c>
      <c r="C39" s="1310">
        <v>27.853035925973895</v>
      </c>
      <c r="D39" s="1310">
        <v>28.275139872148163</v>
      </c>
      <c r="E39" s="1310">
        <v>29.716124206724462</v>
      </c>
      <c r="F39" s="1310">
        <v>31.781919309914226</v>
      </c>
      <c r="G39" s="1306"/>
      <c r="H39" s="1303" t="s">
        <v>611</v>
      </c>
      <c r="I39" s="1304">
        <v>14.5</v>
      </c>
      <c r="J39" s="858">
        <v>3.6</v>
      </c>
      <c r="K39" s="858">
        <v>1.2</v>
      </c>
      <c r="L39" s="858">
        <v>0.3</v>
      </c>
      <c r="M39" s="858">
        <v>0.5</v>
      </c>
      <c r="N39" s="858"/>
      <c r="O39" s="858"/>
      <c r="P39" s="858"/>
      <c r="Q39" s="858">
        <v>20.100000000000001</v>
      </c>
      <c r="R39" s="170"/>
      <c r="S39" s="170"/>
      <c r="T39" s="170"/>
      <c r="U39" s="170"/>
      <c r="V39" s="170"/>
      <c r="W39" s="170"/>
      <c r="X39" s="170"/>
      <c r="Y39" s="170"/>
      <c r="Z39" s="170"/>
      <c r="AA39" s="861"/>
      <c r="AB39" s="170"/>
      <c r="AC39" s="1303" t="s">
        <v>595</v>
      </c>
      <c r="AD39" s="1299">
        <v>7.3</v>
      </c>
      <c r="AE39" s="1299">
        <v>8.9</v>
      </c>
      <c r="AF39" s="1299">
        <v>5</v>
      </c>
      <c r="AG39" s="1299">
        <v>-1.8</v>
      </c>
      <c r="AH39" s="1299">
        <v>-9.6999999999999993</v>
      </c>
      <c r="AI39" s="1299">
        <v>2.4</v>
      </c>
      <c r="AJ39" s="1508">
        <v>-0.5</v>
      </c>
      <c r="AK39" s="1299" t="s">
        <v>85</v>
      </c>
      <c r="AL39" s="1508">
        <v>11.6</v>
      </c>
      <c r="AT39" s="1312"/>
      <c r="AV39" s="1305"/>
    </row>
    <row r="40" spans="1:48" ht="13.5" customHeight="1" thickBot="1" x14ac:dyDescent="0.3">
      <c r="A40" s="1108" t="s">
        <v>886</v>
      </c>
      <c r="B40" s="1107">
        <v>2.8927137440759818</v>
      </c>
      <c r="C40" s="1107">
        <v>3.7999180736141458</v>
      </c>
      <c r="D40" s="1107">
        <v>3.6979419790024362</v>
      </c>
      <c r="E40" s="1107">
        <v>4.0398154299144551</v>
      </c>
      <c r="F40" s="1107">
        <v>3.812567613667778</v>
      </c>
      <c r="G40" s="1306"/>
      <c r="H40" s="1303" t="s">
        <v>609</v>
      </c>
      <c r="I40" s="1304">
        <v>13.5</v>
      </c>
      <c r="J40" s="858">
        <v>3.3</v>
      </c>
      <c r="K40" s="858">
        <v>0.3</v>
      </c>
      <c r="L40" s="858"/>
      <c r="M40" s="858"/>
      <c r="N40" s="858"/>
      <c r="O40" s="858"/>
      <c r="P40" s="858"/>
      <c r="Q40" s="858">
        <v>17.100000000000001</v>
      </c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D40" s="1305"/>
      <c r="AE40" s="1305"/>
      <c r="AF40" s="1305"/>
      <c r="AG40" s="1305"/>
      <c r="AH40" s="1305"/>
      <c r="AI40" s="1305"/>
      <c r="AJ40" s="1305"/>
      <c r="AK40" s="1305"/>
      <c r="AL40" s="1509"/>
      <c r="AT40" s="1311"/>
      <c r="AV40" s="1305"/>
    </row>
    <row r="41" spans="1:48" ht="34.5" thickBot="1" x14ac:dyDescent="0.3">
      <c r="A41" s="553" t="s">
        <v>885</v>
      </c>
      <c r="B41" s="1310">
        <v>2.8902631255084024</v>
      </c>
      <c r="C41" s="1310">
        <v>3.7999180736141458</v>
      </c>
      <c r="D41" s="1310">
        <v>3.6781026574012627</v>
      </c>
      <c r="E41" s="1310">
        <v>4.0392450885834554</v>
      </c>
      <c r="F41" s="1310">
        <v>3.8065577511205975</v>
      </c>
      <c r="G41" s="1306"/>
      <c r="H41" s="1303" t="s">
        <v>610</v>
      </c>
      <c r="I41" s="1304">
        <v>64.7</v>
      </c>
      <c r="J41" s="858"/>
      <c r="K41" s="858"/>
      <c r="L41" s="858"/>
      <c r="M41" s="858"/>
      <c r="N41" s="858"/>
      <c r="O41" s="858"/>
      <c r="P41" s="858">
        <v>7.6</v>
      </c>
      <c r="Q41" s="858">
        <v>72.3</v>
      </c>
      <c r="R41" s="538" t="s">
        <v>622</v>
      </c>
      <c r="S41" s="857" t="s">
        <v>621</v>
      </c>
      <c r="T41" s="857" t="s">
        <v>620</v>
      </c>
      <c r="U41" s="857" t="s">
        <v>619</v>
      </c>
      <c r="V41" s="857" t="s">
        <v>618</v>
      </c>
      <c r="W41" s="857" t="s">
        <v>617</v>
      </c>
      <c r="X41" s="857" t="s">
        <v>616</v>
      </c>
      <c r="Y41" s="857" t="s">
        <v>615</v>
      </c>
      <c r="Z41" s="857" t="s">
        <v>614</v>
      </c>
      <c r="AA41" s="857" t="s">
        <v>341</v>
      </c>
      <c r="AB41" s="170"/>
      <c r="AC41" s="538" t="s">
        <v>426</v>
      </c>
      <c r="AD41" s="857" t="s">
        <v>621</v>
      </c>
      <c r="AE41" s="857" t="s">
        <v>620</v>
      </c>
      <c r="AF41" s="857" t="s">
        <v>619</v>
      </c>
      <c r="AG41" s="857" t="s">
        <v>618</v>
      </c>
      <c r="AH41" s="857" t="s">
        <v>617</v>
      </c>
      <c r="AI41" s="857" t="s">
        <v>616</v>
      </c>
      <c r="AJ41" s="857" t="s">
        <v>615</v>
      </c>
      <c r="AK41" s="857" t="s">
        <v>614</v>
      </c>
      <c r="AL41" s="857" t="s">
        <v>341</v>
      </c>
      <c r="AT41" s="1311"/>
      <c r="AV41" s="1305"/>
    </row>
    <row r="42" spans="1:48" ht="15" customHeight="1" thickBot="1" x14ac:dyDescent="0.3">
      <c r="A42" s="553" t="s">
        <v>884</v>
      </c>
      <c r="B42" s="1310">
        <v>2.4506185675790999E-3</v>
      </c>
      <c r="C42" s="1310">
        <v>0</v>
      </c>
      <c r="D42" s="1310">
        <v>1.9839321601173774E-2</v>
      </c>
      <c r="E42" s="1310">
        <v>5.7034133099998386E-4</v>
      </c>
      <c r="F42" s="1310">
        <v>6.0098625471803569E-3</v>
      </c>
      <c r="G42" s="1306"/>
      <c r="H42" s="1303" t="s">
        <v>597</v>
      </c>
      <c r="I42" s="1304"/>
      <c r="J42" s="858"/>
      <c r="K42" s="858"/>
      <c r="L42" s="858"/>
      <c r="M42" s="858"/>
      <c r="N42" s="858"/>
      <c r="O42" s="858"/>
      <c r="P42" s="858">
        <v>51.8</v>
      </c>
      <c r="Q42" s="858">
        <v>51.8</v>
      </c>
      <c r="R42" s="1303" t="s">
        <v>613</v>
      </c>
      <c r="S42" s="1304">
        <v>2.5</v>
      </c>
      <c r="T42" s="858" t="s">
        <v>85</v>
      </c>
      <c r="U42" s="858" t="s">
        <v>85</v>
      </c>
      <c r="V42" s="858" t="s">
        <v>85</v>
      </c>
      <c r="W42" s="858" t="s">
        <v>85</v>
      </c>
      <c r="X42" s="858" t="s">
        <v>85</v>
      </c>
      <c r="Y42" s="858" t="s">
        <v>85</v>
      </c>
      <c r="Z42" s="858" t="s">
        <v>85</v>
      </c>
      <c r="AA42" s="858">
        <v>2.5</v>
      </c>
      <c r="AB42" s="170"/>
      <c r="AC42" s="1303" t="s">
        <v>613</v>
      </c>
      <c r="AD42" s="1304">
        <v>0.1</v>
      </c>
      <c r="AE42" s="1307" t="s">
        <v>85</v>
      </c>
      <c r="AF42" s="1307" t="s">
        <v>85</v>
      </c>
      <c r="AG42" s="1307" t="s">
        <v>85</v>
      </c>
      <c r="AH42" s="1307" t="s">
        <v>85</v>
      </c>
      <c r="AI42" s="1307" t="s">
        <v>85</v>
      </c>
      <c r="AJ42" s="1307" t="s">
        <v>85</v>
      </c>
      <c r="AK42" s="1307" t="s">
        <v>85</v>
      </c>
      <c r="AL42" s="1307">
        <v>0.1</v>
      </c>
      <c r="AT42" s="536"/>
      <c r="AV42" s="1305"/>
    </row>
    <row r="43" spans="1:48" ht="15.75" thickBot="1" x14ac:dyDescent="0.3">
      <c r="A43" s="1106" t="s">
        <v>630</v>
      </c>
      <c r="B43" s="534">
        <v>100.02325324909121</v>
      </c>
      <c r="C43" s="534">
        <v>104.34039425961365</v>
      </c>
      <c r="D43" s="534">
        <v>102.98767223008601</v>
      </c>
      <c r="E43" s="1105">
        <v>103.92994616609383</v>
      </c>
      <c r="F43" s="1105">
        <v>107.49307368732001</v>
      </c>
      <c r="G43" s="1306"/>
      <c r="H43" s="1302" t="s">
        <v>623</v>
      </c>
      <c r="I43" s="1301"/>
      <c r="J43" s="1301"/>
      <c r="K43" s="1301"/>
      <c r="L43" s="1301"/>
      <c r="M43" s="1301"/>
      <c r="N43" s="1301"/>
      <c r="O43" s="1301"/>
      <c r="P43" s="1301">
        <v>72.8</v>
      </c>
      <c r="Q43" s="1301">
        <v>72.8</v>
      </c>
      <c r="R43" s="1303" t="s">
        <v>612</v>
      </c>
      <c r="S43" s="1304">
        <v>4.5</v>
      </c>
      <c r="T43" s="1304">
        <v>1.6</v>
      </c>
      <c r="U43" s="1304">
        <v>5.0999999999999996</v>
      </c>
      <c r="V43" s="1304">
        <v>5.4</v>
      </c>
      <c r="W43" s="1304">
        <v>12.2</v>
      </c>
      <c r="X43" s="1304">
        <v>13.8</v>
      </c>
      <c r="Y43" s="1304">
        <v>15.6</v>
      </c>
      <c r="Z43" s="858" t="s">
        <v>85</v>
      </c>
      <c r="AA43" s="858">
        <v>58.2</v>
      </c>
      <c r="AB43" s="170"/>
      <c r="AC43" s="1303" t="s">
        <v>612</v>
      </c>
      <c r="AD43" s="1304">
        <v>1.1000000000000001</v>
      </c>
      <c r="AE43" s="1304">
        <v>0.4</v>
      </c>
      <c r="AF43" s="1304">
        <v>0.3</v>
      </c>
      <c r="AG43" s="1304">
        <v>0.2</v>
      </c>
      <c r="AH43" s="1304">
        <v>0.2</v>
      </c>
      <c r="AI43" s="1304">
        <v>0.1</v>
      </c>
      <c r="AJ43" s="1304" t="s">
        <v>85</v>
      </c>
      <c r="AK43" s="1307" t="s">
        <v>85</v>
      </c>
      <c r="AL43" s="1307">
        <v>2.2000000000000002</v>
      </c>
      <c r="AT43" s="536"/>
      <c r="AV43" s="1305"/>
    </row>
    <row r="44" spans="1:48" x14ac:dyDescent="0.25">
      <c r="A44"/>
      <c r="B44" s="1104"/>
      <c r="C44" s="1104"/>
      <c r="D44" s="1104"/>
      <c r="E44" s="1104"/>
      <c r="F44" s="1104"/>
      <c r="G44" s="1306"/>
      <c r="H44" s="530" t="s">
        <v>608</v>
      </c>
      <c r="I44" s="854">
        <v>177.1</v>
      </c>
      <c r="J44" s="854">
        <v>16.600000000000001</v>
      </c>
      <c r="K44" s="854">
        <v>27</v>
      </c>
      <c r="L44" s="854">
        <v>25.4</v>
      </c>
      <c r="M44" s="854">
        <v>56.3</v>
      </c>
      <c r="N44" s="854">
        <v>43.9</v>
      </c>
      <c r="O44" s="854">
        <v>106.3</v>
      </c>
      <c r="P44" s="854">
        <v>132.30000000000001</v>
      </c>
      <c r="Q44" s="854">
        <v>584.70000000000005</v>
      </c>
      <c r="R44" s="1303"/>
      <c r="S44" s="1304">
        <v>0.1</v>
      </c>
      <c r="T44" s="1304" t="s">
        <v>85</v>
      </c>
      <c r="U44" s="1304" t="s">
        <v>85</v>
      </c>
      <c r="V44" s="1304" t="s">
        <v>85</v>
      </c>
      <c r="W44" s="1304" t="s">
        <v>85</v>
      </c>
      <c r="X44" s="1304" t="s">
        <v>85</v>
      </c>
      <c r="Y44" s="858" t="s">
        <v>85</v>
      </c>
      <c r="Z44" s="858" t="s">
        <v>85</v>
      </c>
      <c r="AA44" s="858">
        <v>0.2</v>
      </c>
      <c r="AB44" s="170"/>
      <c r="AC44" s="1303" t="s">
        <v>611</v>
      </c>
      <c r="AD44" s="1304">
        <v>0.1</v>
      </c>
      <c r="AE44" s="1304" t="s">
        <v>85</v>
      </c>
      <c r="AF44" s="1304">
        <v>0.1</v>
      </c>
      <c r="AG44" s="1304" t="s">
        <v>85</v>
      </c>
      <c r="AH44" s="1304" t="s">
        <v>85</v>
      </c>
      <c r="AI44" s="1304" t="s">
        <v>85</v>
      </c>
      <c r="AJ44" s="1307" t="s">
        <v>85</v>
      </c>
      <c r="AK44" s="1307" t="s">
        <v>85</v>
      </c>
      <c r="AL44" s="1307">
        <v>0.2</v>
      </c>
      <c r="AT44" s="536"/>
      <c r="AV44" s="1305"/>
    </row>
    <row r="45" spans="1:48" ht="15" customHeight="1" x14ac:dyDescent="0.25">
      <c r="A45" s="553" t="s">
        <v>883</v>
      </c>
      <c r="B45" s="1310">
        <v>0.59630023196999993</v>
      </c>
      <c r="C45" s="1310">
        <v>0.78459263792999989</v>
      </c>
      <c r="D45" s="1310">
        <v>0.68028564945000003</v>
      </c>
      <c r="E45" s="1310">
        <v>1.8830616453499998</v>
      </c>
      <c r="F45" s="1310">
        <v>1.18092829057</v>
      </c>
      <c r="G45" s="1306"/>
      <c r="I45" s="2568"/>
      <c r="J45" s="2568"/>
      <c r="K45" s="2568"/>
      <c r="L45" s="2568"/>
      <c r="M45" s="2568"/>
      <c r="N45" s="2568"/>
      <c r="O45" s="2568"/>
      <c r="P45" s="2568"/>
      <c r="Q45" s="2568"/>
      <c r="R45" s="1303" t="s">
        <v>610</v>
      </c>
      <c r="S45" s="1304">
        <v>8.6</v>
      </c>
      <c r="T45" s="858" t="s">
        <v>85</v>
      </c>
      <c r="U45" s="858" t="s">
        <v>85</v>
      </c>
      <c r="V45" s="858" t="s">
        <v>85</v>
      </c>
      <c r="W45" s="858" t="s">
        <v>85</v>
      </c>
      <c r="X45" s="858" t="s">
        <v>85</v>
      </c>
      <c r="Y45" s="858" t="s">
        <v>85</v>
      </c>
      <c r="Z45" s="1304" t="s">
        <v>85</v>
      </c>
      <c r="AA45" s="1304">
        <v>8.6</v>
      </c>
      <c r="AB45" s="170"/>
      <c r="AC45" s="1303" t="s">
        <v>610</v>
      </c>
      <c r="AD45" s="1304">
        <v>0.3</v>
      </c>
      <c r="AE45" s="1307" t="s">
        <v>85</v>
      </c>
      <c r="AF45" s="1307" t="s">
        <v>85</v>
      </c>
      <c r="AG45" s="1307" t="s">
        <v>85</v>
      </c>
      <c r="AH45" s="1307" t="s">
        <v>85</v>
      </c>
      <c r="AI45" s="1307" t="s">
        <v>85</v>
      </c>
      <c r="AJ45" s="1307" t="s">
        <v>85</v>
      </c>
      <c r="AK45" s="1304" t="s">
        <v>85</v>
      </c>
      <c r="AL45" s="1304">
        <v>0.3</v>
      </c>
      <c r="AT45" s="536"/>
      <c r="AV45" s="1305"/>
    </row>
    <row r="46" spans="1:48" x14ac:dyDescent="0.25">
      <c r="A46" s="553" t="s">
        <v>882</v>
      </c>
      <c r="B46" s="1310">
        <v>2.1378107235899999</v>
      </c>
      <c r="C46" s="1310">
        <v>0.89699428454999997</v>
      </c>
      <c r="D46" s="1310">
        <v>1.6730855593899996</v>
      </c>
      <c r="E46" s="1310">
        <v>2.1555003554099996</v>
      </c>
      <c r="F46" s="1310">
        <v>1.4537662371000004</v>
      </c>
      <c r="G46" s="1306"/>
      <c r="H46" s="1303" t="s">
        <v>606</v>
      </c>
      <c r="I46" s="1304">
        <v>12.5</v>
      </c>
      <c r="J46" s="1304">
        <v>3.3</v>
      </c>
      <c r="K46" s="1304">
        <v>4.5</v>
      </c>
      <c r="L46" s="1304">
        <v>0.4</v>
      </c>
      <c r="M46" s="1304">
        <v>0</v>
      </c>
      <c r="N46" s="1304">
        <v>0</v>
      </c>
      <c r="O46" s="858">
        <v>0</v>
      </c>
      <c r="P46" s="1304">
        <v>147.6</v>
      </c>
      <c r="Q46" s="1304">
        <v>168.3</v>
      </c>
      <c r="R46" s="1303" t="s">
        <v>597</v>
      </c>
      <c r="S46" s="1304" t="s">
        <v>85</v>
      </c>
      <c r="T46" s="858" t="s">
        <v>85</v>
      </c>
      <c r="U46" s="858" t="s">
        <v>85</v>
      </c>
      <c r="V46" s="858" t="s">
        <v>85</v>
      </c>
      <c r="W46" s="858" t="s">
        <v>85</v>
      </c>
      <c r="X46" s="858" t="s">
        <v>85</v>
      </c>
      <c r="Y46" s="858" t="s">
        <v>85</v>
      </c>
      <c r="Z46" s="1304">
        <v>0.6</v>
      </c>
      <c r="AA46" s="1304">
        <v>0.6</v>
      </c>
      <c r="AB46" s="170"/>
      <c r="AC46" s="1303" t="s">
        <v>597</v>
      </c>
      <c r="AD46" s="1304" t="s">
        <v>85</v>
      </c>
      <c r="AE46" s="1307" t="s">
        <v>85</v>
      </c>
      <c r="AF46" s="1307" t="s">
        <v>85</v>
      </c>
      <c r="AG46" s="1307" t="s">
        <v>85</v>
      </c>
      <c r="AH46" s="1307" t="s">
        <v>85</v>
      </c>
      <c r="AI46" s="1307" t="s">
        <v>85</v>
      </c>
      <c r="AJ46" s="1307" t="s">
        <v>85</v>
      </c>
      <c r="AK46" s="1304">
        <v>1.5</v>
      </c>
      <c r="AL46" s="1304">
        <v>1.5</v>
      </c>
      <c r="AT46" s="537"/>
      <c r="AV46" s="1305"/>
    </row>
    <row r="47" spans="1:48" ht="15" customHeight="1" x14ac:dyDescent="0.25">
      <c r="A47" s="553" t="s">
        <v>881</v>
      </c>
      <c r="B47" s="1310">
        <v>2.1809739071200007</v>
      </c>
      <c r="C47" s="1310">
        <v>2.6202002065099999</v>
      </c>
      <c r="D47" s="1310">
        <v>3.4877506490999997</v>
      </c>
      <c r="E47" s="1310">
        <v>3.5872998531000002</v>
      </c>
      <c r="F47" s="1310">
        <v>2.7115274947800008</v>
      </c>
      <c r="G47" s="1306"/>
      <c r="H47" s="1303" t="s">
        <v>609</v>
      </c>
      <c r="I47" s="1304">
        <v>4.9000000000000004</v>
      </c>
      <c r="J47" s="1304">
        <v>1.3</v>
      </c>
      <c r="K47" s="1304">
        <v>0.1</v>
      </c>
      <c r="L47" s="858"/>
      <c r="M47" s="858"/>
      <c r="N47" s="858"/>
      <c r="O47" s="858"/>
      <c r="P47" s="858"/>
      <c r="Q47" s="858">
        <v>6.4</v>
      </c>
      <c r="R47" s="530" t="s">
        <v>608</v>
      </c>
      <c r="S47" s="854">
        <v>15.8</v>
      </c>
      <c r="T47" s="854">
        <v>1.6</v>
      </c>
      <c r="U47" s="854">
        <v>5.0999999999999996</v>
      </c>
      <c r="V47" s="854">
        <v>5.4</v>
      </c>
      <c r="W47" s="854">
        <v>12.2</v>
      </c>
      <c r="X47" s="854">
        <v>13.8</v>
      </c>
      <c r="Y47" s="854">
        <v>15.6</v>
      </c>
      <c r="Z47" s="854">
        <v>0.6</v>
      </c>
      <c r="AA47" s="854">
        <v>70.099999999999994</v>
      </c>
      <c r="AB47" s="170"/>
      <c r="AC47" s="530" t="s">
        <v>608</v>
      </c>
      <c r="AD47" s="854">
        <v>1.7</v>
      </c>
      <c r="AE47" s="854">
        <v>0.4</v>
      </c>
      <c r="AF47" s="854">
        <v>0.3</v>
      </c>
      <c r="AG47" s="854">
        <v>0.2</v>
      </c>
      <c r="AH47" s="854">
        <v>0.2</v>
      </c>
      <c r="AI47" s="854">
        <v>0.1</v>
      </c>
      <c r="AJ47" s="854" t="s">
        <v>85</v>
      </c>
      <c r="AK47" s="854">
        <v>1.5</v>
      </c>
      <c r="AL47" s="854">
        <v>4.4000000000000004</v>
      </c>
      <c r="AT47" s="536"/>
      <c r="AV47" s="1305"/>
    </row>
    <row r="48" spans="1:48" ht="15" customHeight="1" thickBot="1" x14ac:dyDescent="0.3">
      <c r="A48" s="535"/>
      <c r="B48" s="469"/>
      <c r="C48" s="469"/>
      <c r="D48" s="469"/>
      <c r="E48" s="469"/>
      <c r="F48" s="469"/>
      <c r="G48" s="1306"/>
      <c r="H48" s="1303" t="s">
        <v>605</v>
      </c>
      <c r="I48" s="1304">
        <v>37.4</v>
      </c>
      <c r="J48" s="1304">
        <v>4.2</v>
      </c>
      <c r="K48" s="1304">
        <v>3.6</v>
      </c>
      <c r="L48" s="1304">
        <v>0.1</v>
      </c>
      <c r="M48" s="1304">
        <v>0</v>
      </c>
      <c r="N48" s="1304">
        <v>0</v>
      </c>
      <c r="O48" s="858">
        <v>0</v>
      </c>
      <c r="P48" s="858">
        <v>0</v>
      </c>
      <c r="Q48" s="858">
        <v>45.3</v>
      </c>
      <c r="R48" s="1303" t="s">
        <v>606</v>
      </c>
      <c r="S48" s="1304">
        <v>0.2</v>
      </c>
      <c r="T48" s="1304">
        <v>0.4</v>
      </c>
      <c r="U48" s="1304">
        <v>0.4</v>
      </c>
      <c r="V48" s="1304" t="s">
        <v>85</v>
      </c>
      <c r="W48" s="1304" t="s">
        <v>85</v>
      </c>
      <c r="X48" s="1304" t="s">
        <v>85</v>
      </c>
      <c r="Y48" s="1304" t="s">
        <v>85</v>
      </c>
      <c r="Z48" s="1304">
        <v>21.5</v>
      </c>
      <c r="AA48" s="1304">
        <v>22.5</v>
      </c>
      <c r="AB48" s="170"/>
      <c r="AC48" s="1303" t="s">
        <v>606</v>
      </c>
      <c r="AD48" s="1304">
        <v>0.3</v>
      </c>
      <c r="AE48" s="1304" t="s">
        <v>85</v>
      </c>
      <c r="AF48" s="1304" t="s">
        <v>85</v>
      </c>
      <c r="AG48" s="1304" t="s">
        <v>85</v>
      </c>
      <c r="AH48" s="1304" t="s">
        <v>85</v>
      </c>
      <c r="AI48" s="1304" t="s">
        <v>85</v>
      </c>
      <c r="AJ48" s="1307" t="s">
        <v>85</v>
      </c>
      <c r="AK48" s="1304">
        <v>2</v>
      </c>
      <c r="AL48" s="1304">
        <v>2.4</v>
      </c>
      <c r="AV48" s="1305"/>
    </row>
    <row r="49" spans="1:48" x14ac:dyDescent="0.25">
      <c r="A49" s="1103" t="s">
        <v>880</v>
      </c>
      <c r="B49" s="534">
        <v>104.9383381117712</v>
      </c>
      <c r="C49" s="534">
        <v>108.64218138860363</v>
      </c>
      <c r="D49" s="534">
        <v>108.82879408802584</v>
      </c>
      <c r="E49" s="534">
        <v>111.55580801995384</v>
      </c>
      <c r="F49" s="534">
        <v>112.83929570977013</v>
      </c>
      <c r="G49" s="1306"/>
      <c r="H49" s="1303" t="s">
        <v>609</v>
      </c>
      <c r="I49" s="1304">
        <v>20.100000000000001</v>
      </c>
      <c r="J49" s="1304">
        <v>0.9</v>
      </c>
      <c r="K49" s="1304">
        <v>0.6</v>
      </c>
      <c r="L49" s="858"/>
      <c r="M49" s="858"/>
      <c r="N49" s="858"/>
      <c r="O49" s="858"/>
      <c r="P49" s="858"/>
      <c r="Q49" s="858">
        <v>21.6</v>
      </c>
      <c r="R49" s="1303" t="s">
        <v>605</v>
      </c>
      <c r="S49" s="1304">
        <v>2.4</v>
      </c>
      <c r="T49" s="1304">
        <v>1.5</v>
      </c>
      <c r="U49" s="1304" t="s">
        <v>85</v>
      </c>
      <c r="V49" s="1304" t="s">
        <v>85</v>
      </c>
      <c r="W49" s="1304" t="s">
        <v>85</v>
      </c>
      <c r="X49" s="1304" t="s">
        <v>85</v>
      </c>
      <c r="Y49" s="1304" t="s">
        <v>85</v>
      </c>
      <c r="Z49" s="1304" t="s">
        <v>85</v>
      </c>
      <c r="AA49" s="1304">
        <v>3.8</v>
      </c>
      <c r="AB49" s="170"/>
      <c r="AC49" s="1303" t="s">
        <v>605</v>
      </c>
      <c r="AD49" s="1304">
        <v>0.5</v>
      </c>
      <c r="AE49" s="1304">
        <v>0.1</v>
      </c>
      <c r="AF49" s="1304">
        <v>0.5</v>
      </c>
      <c r="AG49" s="1304" t="s">
        <v>85</v>
      </c>
      <c r="AH49" s="1304" t="s">
        <v>85</v>
      </c>
      <c r="AI49" s="1304" t="s">
        <v>85</v>
      </c>
      <c r="AJ49" s="1307" t="s">
        <v>85</v>
      </c>
      <c r="AK49" s="1304" t="s">
        <v>85</v>
      </c>
      <c r="AL49" s="1307">
        <v>1.1000000000000001</v>
      </c>
      <c r="AV49" s="171"/>
    </row>
    <row r="50" spans="1:48" x14ac:dyDescent="0.25">
      <c r="A50" s="1300"/>
      <c r="B50" s="1309"/>
      <c r="C50" s="1300"/>
      <c r="D50" s="1300"/>
      <c r="E50" s="1300"/>
      <c r="F50" s="1306"/>
      <c r="G50" s="1306"/>
      <c r="H50" s="1303" t="s">
        <v>607</v>
      </c>
      <c r="I50" s="1304">
        <v>10.200000000000001</v>
      </c>
      <c r="J50" s="1304">
        <f t="shared" ref="J50:Q50" si="1">SUM(J51:J54)</f>
        <v>12.399999999999999</v>
      </c>
      <c r="K50" s="1304">
        <f t="shared" si="1"/>
        <v>43.600000000000009</v>
      </c>
      <c r="L50" s="1304">
        <f t="shared" si="1"/>
        <v>24.199999999999996</v>
      </c>
      <c r="M50" s="1304">
        <f t="shared" si="1"/>
        <v>65.8</v>
      </c>
      <c r="N50" s="1304">
        <f t="shared" si="1"/>
        <v>13.1</v>
      </c>
      <c r="O50" s="1304">
        <f t="shared" si="1"/>
        <v>21.5</v>
      </c>
      <c r="P50" s="1304">
        <f t="shared" si="1"/>
        <v>0</v>
      </c>
      <c r="Q50" s="1304">
        <f t="shared" si="1"/>
        <v>190.9</v>
      </c>
      <c r="R50" s="1303" t="s">
        <v>603</v>
      </c>
      <c r="S50" s="1304" t="s">
        <v>85</v>
      </c>
      <c r="T50" s="1304">
        <v>0.3</v>
      </c>
      <c r="U50" s="1304" t="s">
        <v>85</v>
      </c>
      <c r="V50" s="1304" t="s">
        <v>85</v>
      </c>
      <c r="W50" s="1304" t="s">
        <v>85</v>
      </c>
      <c r="X50" s="1304" t="s">
        <v>85</v>
      </c>
      <c r="Y50" s="1304" t="s">
        <v>85</v>
      </c>
      <c r="Z50" s="1304" t="s">
        <v>85</v>
      </c>
      <c r="AA50" s="1304">
        <v>0.3</v>
      </c>
      <c r="AB50" s="170"/>
      <c r="AC50" s="1303" t="s">
        <v>603</v>
      </c>
      <c r="AD50" s="1304">
        <v>2.2999999999999998</v>
      </c>
      <c r="AE50" s="1304">
        <v>2.2999999999999998</v>
      </c>
      <c r="AF50" s="1304">
        <v>5.3</v>
      </c>
      <c r="AG50" s="1304" t="s">
        <v>85</v>
      </c>
      <c r="AH50" s="1307" t="s">
        <v>85</v>
      </c>
      <c r="AI50" s="1307" t="s">
        <v>85</v>
      </c>
      <c r="AJ50" s="1307" t="s">
        <v>85</v>
      </c>
      <c r="AK50" s="1307" t="s">
        <v>85</v>
      </c>
      <c r="AL50" s="1307">
        <v>9.8000000000000007</v>
      </c>
      <c r="AV50" s="171"/>
    </row>
    <row r="51" spans="1:48" ht="22.5" x14ac:dyDescent="0.25">
      <c r="A51" s="528"/>
      <c r="B51" s="528"/>
      <c r="C51" s="528"/>
      <c r="D51" s="528"/>
      <c r="E51" s="528"/>
      <c r="F51" s="528"/>
      <c r="G51" s="1306"/>
      <c r="H51" s="1308" t="s">
        <v>687</v>
      </c>
      <c r="I51" s="1304">
        <v>6.4</v>
      </c>
      <c r="J51" s="1304">
        <v>11.6</v>
      </c>
      <c r="K51" s="1304">
        <v>17.8</v>
      </c>
      <c r="L51" s="1304"/>
      <c r="M51" s="858"/>
      <c r="N51" s="858"/>
      <c r="O51" s="858"/>
      <c r="P51" s="858"/>
      <c r="Q51" s="858">
        <v>35.799999999999997</v>
      </c>
      <c r="R51" s="1303" t="s">
        <v>601</v>
      </c>
      <c r="S51" s="1304" t="s">
        <v>85</v>
      </c>
      <c r="T51" s="1304" t="s">
        <v>85</v>
      </c>
      <c r="U51" s="1304">
        <v>1.2</v>
      </c>
      <c r="V51" s="1304">
        <v>2.5</v>
      </c>
      <c r="W51" s="1304">
        <v>6.6</v>
      </c>
      <c r="X51" s="1304">
        <v>0.5</v>
      </c>
      <c r="Y51" s="1304">
        <v>0.1</v>
      </c>
      <c r="Z51" s="1307" t="s">
        <v>85</v>
      </c>
      <c r="AA51" s="1307">
        <v>11</v>
      </c>
      <c r="AB51" s="170"/>
      <c r="AC51" s="1303" t="s">
        <v>601</v>
      </c>
      <c r="AD51" s="1304" t="s">
        <v>85</v>
      </c>
      <c r="AE51" s="1304" t="s">
        <v>85</v>
      </c>
      <c r="AF51" s="1304">
        <v>0.1</v>
      </c>
      <c r="AG51" s="1304">
        <v>0.2</v>
      </c>
      <c r="AH51" s="1304">
        <v>0.3</v>
      </c>
      <c r="AI51" s="1304" t="s">
        <v>85</v>
      </c>
      <c r="AJ51" s="1304" t="s">
        <v>85</v>
      </c>
      <c r="AK51" s="1307" t="s">
        <v>85</v>
      </c>
      <c r="AL51" s="1307">
        <v>0.6</v>
      </c>
      <c r="AV51" s="171"/>
    </row>
    <row r="52" spans="1:48" x14ac:dyDescent="0.25">
      <c r="A52" s="528"/>
      <c r="B52" s="529"/>
      <c r="C52" s="528"/>
      <c r="D52" s="528"/>
      <c r="E52" s="528"/>
      <c r="F52" s="533"/>
      <c r="G52" s="1306"/>
      <c r="H52" s="1303" t="s">
        <v>686</v>
      </c>
      <c r="I52" s="1304">
        <v>0.7</v>
      </c>
      <c r="J52" s="1304">
        <v>0.1</v>
      </c>
      <c r="K52" s="1304">
        <v>3.6</v>
      </c>
      <c r="L52" s="1304">
        <v>0.9</v>
      </c>
      <c r="M52" s="1304">
        <v>0.2</v>
      </c>
      <c r="N52" s="1304"/>
      <c r="O52" s="1304"/>
      <c r="P52" s="1307"/>
      <c r="Q52" s="1307">
        <v>5.5</v>
      </c>
      <c r="R52" s="1303" t="s">
        <v>600</v>
      </c>
      <c r="S52" s="1304" t="s">
        <v>85</v>
      </c>
      <c r="T52" s="1304">
        <v>0.1</v>
      </c>
      <c r="U52" s="1304">
        <v>0.1</v>
      </c>
      <c r="V52" s="1304">
        <v>0.4</v>
      </c>
      <c r="W52" s="1304">
        <v>1.5</v>
      </c>
      <c r="X52" s="1304">
        <v>0.3</v>
      </c>
      <c r="Y52" s="1304" t="s">
        <v>85</v>
      </c>
      <c r="Z52" s="1307" t="s">
        <v>85</v>
      </c>
      <c r="AA52" s="1307">
        <v>2.5</v>
      </c>
      <c r="AB52" s="170"/>
      <c r="AC52" s="1303" t="s">
        <v>600</v>
      </c>
      <c r="AD52" s="1304">
        <v>0.3</v>
      </c>
      <c r="AE52" s="1304">
        <v>0.6</v>
      </c>
      <c r="AF52" s="1304">
        <v>0.7</v>
      </c>
      <c r="AG52" s="1304">
        <v>0.7</v>
      </c>
      <c r="AH52" s="1304">
        <v>1</v>
      </c>
      <c r="AI52" s="1304">
        <v>0.9</v>
      </c>
      <c r="AJ52" s="1304" t="s">
        <v>85</v>
      </c>
      <c r="AK52" s="1307" t="s">
        <v>85</v>
      </c>
      <c r="AL52" s="1307">
        <v>4.3</v>
      </c>
      <c r="AV52" s="171"/>
    </row>
    <row r="53" spans="1:48" x14ac:dyDescent="0.25">
      <c r="A53" s="528"/>
      <c r="B53" s="529"/>
      <c r="C53" s="528"/>
      <c r="D53" s="528"/>
      <c r="E53" s="528"/>
      <c r="F53" s="528"/>
      <c r="G53" s="1306"/>
      <c r="H53" s="1303" t="s">
        <v>604</v>
      </c>
      <c r="I53" s="1304">
        <v>2.8</v>
      </c>
      <c r="J53" s="1304">
        <v>0</v>
      </c>
      <c r="K53" s="1304">
        <v>13.4</v>
      </c>
      <c r="L53" s="1304">
        <v>16.399999999999999</v>
      </c>
      <c r="M53" s="1304">
        <v>53.3</v>
      </c>
      <c r="N53" s="1304">
        <v>7.6</v>
      </c>
      <c r="O53" s="1304">
        <v>21.4</v>
      </c>
      <c r="P53" s="1307">
        <v>0</v>
      </c>
      <c r="Q53" s="1307">
        <v>115</v>
      </c>
      <c r="R53" s="1303" t="s">
        <v>599</v>
      </c>
      <c r="S53" s="1304" t="s">
        <v>85</v>
      </c>
      <c r="T53" s="1304" t="s">
        <v>85</v>
      </c>
      <c r="U53" s="1304" t="s">
        <v>85</v>
      </c>
      <c r="V53" s="1304" t="s">
        <v>85</v>
      </c>
      <c r="W53" s="1304" t="s">
        <v>85</v>
      </c>
      <c r="X53" s="1304">
        <v>0.1</v>
      </c>
      <c r="Y53" s="1304">
        <v>0.1</v>
      </c>
      <c r="Z53" s="1307" t="s">
        <v>85</v>
      </c>
      <c r="AA53" s="1307">
        <v>0.2</v>
      </c>
      <c r="AB53" s="170"/>
      <c r="AC53" s="1303" t="s">
        <v>599</v>
      </c>
      <c r="AD53" s="1304" t="s">
        <v>85</v>
      </c>
      <c r="AE53" s="1304" t="s">
        <v>85</v>
      </c>
      <c r="AF53" s="1304" t="s">
        <v>85</v>
      </c>
      <c r="AG53" s="1304" t="s">
        <v>85</v>
      </c>
      <c r="AH53" s="1304" t="s">
        <v>85</v>
      </c>
      <c r="AI53" s="1304">
        <v>0.2</v>
      </c>
      <c r="AJ53" s="1307">
        <v>0.3</v>
      </c>
      <c r="AK53" s="1307" t="s">
        <v>85</v>
      </c>
      <c r="AL53" s="1307">
        <v>0.5</v>
      </c>
    </row>
    <row r="54" spans="1:48" x14ac:dyDescent="0.25">
      <c r="A54" s="528"/>
      <c r="B54" s="529"/>
      <c r="C54" s="528"/>
      <c r="D54" s="528"/>
      <c r="E54" s="528"/>
      <c r="F54" s="528"/>
      <c r="G54" s="1306"/>
      <c r="H54" s="1303" t="s">
        <v>602</v>
      </c>
      <c r="I54" s="1304">
        <v>0.3</v>
      </c>
      <c r="J54" s="1304">
        <v>0.7</v>
      </c>
      <c r="K54" s="1304">
        <v>8.8000000000000007</v>
      </c>
      <c r="L54" s="1304">
        <v>6.9</v>
      </c>
      <c r="M54" s="1304">
        <v>12.3</v>
      </c>
      <c r="N54" s="1304">
        <v>5.5</v>
      </c>
      <c r="O54" s="858">
        <v>0.1</v>
      </c>
      <c r="P54" s="1307">
        <v>0</v>
      </c>
      <c r="Q54" s="858">
        <v>34.6</v>
      </c>
      <c r="R54" s="1303" t="s">
        <v>597</v>
      </c>
      <c r="S54" s="1304" t="s">
        <v>85</v>
      </c>
      <c r="T54" s="858" t="s">
        <v>85</v>
      </c>
      <c r="U54" s="858" t="s">
        <v>85</v>
      </c>
      <c r="V54" s="858" t="s">
        <v>85</v>
      </c>
      <c r="W54" s="858" t="s">
        <v>85</v>
      </c>
      <c r="X54" s="858" t="s">
        <v>85</v>
      </c>
      <c r="Y54" s="858" t="s">
        <v>85</v>
      </c>
      <c r="Z54" s="1304">
        <v>1.1000000000000001</v>
      </c>
      <c r="AA54" s="1304">
        <v>1.1000000000000001</v>
      </c>
      <c r="AB54" s="170"/>
      <c r="AC54" s="1303" t="s">
        <v>597</v>
      </c>
      <c r="AD54" s="1304" t="s">
        <v>85</v>
      </c>
      <c r="AE54" s="1307" t="s">
        <v>85</v>
      </c>
      <c r="AF54" s="1307" t="s">
        <v>85</v>
      </c>
      <c r="AG54" s="1307" t="s">
        <v>85</v>
      </c>
      <c r="AH54" s="1307" t="s">
        <v>85</v>
      </c>
      <c r="AI54" s="1307" t="s">
        <v>85</v>
      </c>
      <c r="AJ54" s="1307" t="s">
        <v>85</v>
      </c>
      <c r="AK54" s="1304">
        <v>1</v>
      </c>
      <c r="AL54" s="1304">
        <v>1</v>
      </c>
    </row>
    <row r="55" spans="1:48" ht="15.75" thickBot="1" x14ac:dyDescent="0.3">
      <c r="A55" s="528"/>
      <c r="B55" s="529"/>
      <c r="C55" s="528"/>
      <c r="D55" s="528"/>
      <c r="E55" s="528"/>
      <c r="F55" s="528"/>
      <c r="G55" s="1306"/>
      <c r="H55" s="1303" t="s">
        <v>599</v>
      </c>
      <c r="I55" s="858">
        <v>0</v>
      </c>
      <c r="J55" s="1304">
        <v>0</v>
      </c>
      <c r="K55" s="858">
        <v>1.1000000000000001</v>
      </c>
      <c r="L55" s="858">
        <v>2</v>
      </c>
      <c r="M55" s="858">
        <v>1</v>
      </c>
      <c r="N55" s="1304">
        <v>2.9</v>
      </c>
      <c r="O55" s="858">
        <v>1.2</v>
      </c>
      <c r="P55" s="1304">
        <v>1.7</v>
      </c>
      <c r="Q55" s="1304">
        <v>9.9</v>
      </c>
      <c r="R55" s="532" t="s">
        <v>108</v>
      </c>
      <c r="S55" s="1301" t="s">
        <v>85</v>
      </c>
      <c r="T55" s="1301" t="s">
        <v>85</v>
      </c>
      <c r="U55" s="1301" t="s">
        <v>85</v>
      </c>
      <c r="V55" s="1301" t="s">
        <v>85</v>
      </c>
      <c r="W55" s="1301" t="s">
        <v>85</v>
      </c>
      <c r="X55" s="1301" t="s">
        <v>85</v>
      </c>
      <c r="Y55" s="1301" t="s">
        <v>85</v>
      </c>
      <c r="Z55" s="1301">
        <v>3.2</v>
      </c>
      <c r="AA55" s="1301">
        <v>3.2</v>
      </c>
      <c r="AB55" s="170"/>
      <c r="AC55" s="532" t="s">
        <v>108</v>
      </c>
      <c r="AD55" s="1301" t="s">
        <v>85</v>
      </c>
      <c r="AE55" s="1301" t="s">
        <v>85</v>
      </c>
      <c r="AF55" s="1301" t="s">
        <v>85</v>
      </c>
      <c r="AG55" s="1301" t="s">
        <v>85</v>
      </c>
      <c r="AH55" s="1301" t="s">
        <v>85</v>
      </c>
      <c r="AI55" s="1301" t="s">
        <v>85</v>
      </c>
      <c r="AJ55" s="1301" t="s">
        <v>85</v>
      </c>
      <c r="AK55" s="1301">
        <v>0.4</v>
      </c>
      <c r="AL55" s="1301">
        <v>0.4</v>
      </c>
      <c r="AN55" s="1305"/>
    </row>
    <row r="56" spans="1:48" ht="12.75" customHeight="1" x14ac:dyDescent="0.25">
      <c r="A56" s="528"/>
      <c r="B56" s="529"/>
      <c r="C56" s="528"/>
      <c r="D56" s="528"/>
      <c r="E56" s="528"/>
      <c r="F56" s="528"/>
      <c r="G56" s="1306"/>
      <c r="H56" s="1303" t="s">
        <v>597</v>
      </c>
      <c r="I56" s="858"/>
      <c r="J56" s="1304"/>
      <c r="K56" s="858"/>
      <c r="L56" s="858"/>
      <c r="M56" s="858"/>
      <c r="N56" s="1304"/>
      <c r="O56" s="858"/>
      <c r="P56" s="1304">
        <v>53.7</v>
      </c>
      <c r="Q56" s="1304">
        <v>53.7</v>
      </c>
      <c r="R56" s="530" t="s">
        <v>596</v>
      </c>
      <c r="S56" s="854">
        <v>2.6</v>
      </c>
      <c r="T56" s="854">
        <v>2.2000000000000002</v>
      </c>
      <c r="U56" s="854">
        <v>1.7</v>
      </c>
      <c r="V56" s="854">
        <v>3</v>
      </c>
      <c r="W56" s="854">
        <v>8.1999999999999993</v>
      </c>
      <c r="X56" s="854">
        <v>0.8</v>
      </c>
      <c r="Y56" s="854">
        <v>0.2</v>
      </c>
      <c r="Z56" s="854">
        <v>25.8</v>
      </c>
      <c r="AA56" s="854">
        <v>44.6</v>
      </c>
      <c r="AB56" s="170"/>
      <c r="AC56" s="530" t="s">
        <v>596</v>
      </c>
      <c r="AD56" s="854">
        <v>3.2</v>
      </c>
      <c r="AE56" s="854">
        <v>3.1</v>
      </c>
      <c r="AF56" s="854">
        <v>6.6</v>
      </c>
      <c r="AG56" s="854">
        <v>0.9</v>
      </c>
      <c r="AH56" s="854">
        <v>1.4</v>
      </c>
      <c r="AI56" s="854">
        <v>1.2</v>
      </c>
      <c r="AJ56" s="854">
        <v>0.3</v>
      </c>
      <c r="AK56" s="854">
        <v>3.4</v>
      </c>
      <c r="AL56" s="854">
        <v>20.100000000000001</v>
      </c>
      <c r="AN56" s="1305"/>
    </row>
    <row r="57" spans="1:48" x14ac:dyDescent="0.25">
      <c r="A57" s="528"/>
      <c r="B57" s="529"/>
      <c r="C57" s="528"/>
      <c r="D57" s="528"/>
      <c r="E57" s="528"/>
      <c r="F57" s="528"/>
      <c r="G57" s="528"/>
      <c r="H57" s="1303" t="s">
        <v>598</v>
      </c>
      <c r="I57" s="858"/>
      <c r="J57" s="858"/>
      <c r="K57" s="858"/>
      <c r="L57" s="858"/>
      <c r="M57" s="858"/>
      <c r="N57" s="858"/>
      <c r="O57" s="858"/>
      <c r="P57" s="1304">
        <v>86.1</v>
      </c>
      <c r="Q57" s="1304">
        <v>86.1</v>
      </c>
      <c r="R57" s="1303" t="s">
        <v>595</v>
      </c>
      <c r="S57" s="1299">
        <v>-7.2</v>
      </c>
      <c r="T57" s="1299">
        <v>-15.8</v>
      </c>
      <c r="U57" s="1299">
        <v>-6.5</v>
      </c>
      <c r="V57" s="1299">
        <v>0.3</v>
      </c>
      <c r="W57" s="1299">
        <v>1.4</v>
      </c>
      <c r="X57" s="1299">
        <v>0.4</v>
      </c>
      <c r="Y57" s="860">
        <v>-0.4</v>
      </c>
      <c r="Z57" s="1299" t="s">
        <v>85</v>
      </c>
      <c r="AA57" s="860">
        <v>-27.8</v>
      </c>
      <c r="AB57" s="170"/>
      <c r="AC57" s="1303" t="s">
        <v>595</v>
      </c>
      <c r="AD57" s="1299">
        <v>0.6</v>
      </c>
      <c r="AE57" s="1299">
        <v>3.1</v>
      </c>
      <c r="AF57" s="1299">
        <v>8.6</v>
      </c>
      <c r="AG57" s="1299">
        <v>0.3</v>
      </c>
      <c r="AH57" s="1299">
        <v>1</v>
      </c>
      <c r="AI57" s="1299">
        <v>0.9</v>
      </c>
      <c r="AJ57" s="1508">
        <v>0.5</v>
      </c>
      <c r="AK57" s="1299" t="s">
        <v>85</v>
      </c>
      <c r="AL57" s="1508">
        <v>15.1</v>
      </c>
    </row>
    <row r="58" spans="1:48" ht="15.75" thickBot="1" x14ac:dyDescent="0.3">
      <c r="A58" s="528"/>
      <c r="B58" s="529"/>
      <c r="C58" s="528"/>
      <c r="D58" s="528"/>
      <c r="E58" s="528"/>
      <c r="F58" s="528"/>
      <c r="G58" s="528"/>
      <c r="H58" s="1302" t="s">
        <v>108</v>
      </c>
      <c r="I58" s="1301"/>
      <c r="J58" s="1301"/>
      <c r="K58" s="1301"/>
      <c r="L58" s="1301"/>
      <c r="M58" s="1301"/>
      <c r="N58" s="1301"/>
      <c r="O58" s="1301"/>
      <c r="P58" s="1301">
        <v>30.5</v>
      </c>
      <c r="Q58" s="1301">
        <v>30.5</v>
      </c>
      <c r="AA58" s="548"/>
      <c r="AL58" s="548"/>
    </row>
    <row r="59" spans="1:48" x14ac:dyDescent="0.25">
      <c r="A59" s="1300"/>
      <c r="B59" s="529"/>
      <c r="C59" s="1299"/>
      <c r="D59" s="1299"/>
      <c r="E59" s="1299"/>
      <c r="F59" s="528"/>
      <c r="G59" s="528"/>
      <c r="H59" s="530" t="s">
        <v>596</v>
      </c>
      <c r="I59" s="854">
        <v>60.1</v>
      </c>
      <c r="J59" s="854">
        <v>20</v>
      </c>
      <c r="K59" s="854">
        <v>52.7</v>
      </c>
      <c r="L59" s="854">
        <v>26.7</v>
      </c>
      <c r="M59" s="854">
        <v>66.8</v>
      </c>
      <c r="N59" s="854">
        <v>16.100000000000001</v>
      </c>
      <c r="O59" s="854">
        <v>22.8</v>
      </c>
      <c r="P59" s="854">
        <v>319.60000000000002</v>
      </c>
      <c r="Q59" s="854">
        <v>584.70000000000005</v>
      </c>
    </row>
    <row r="60" spans="1:48" x14ac:dyDescent="0.25">
      <c r="A60" s="1300"/>
      <c r="B60" s="529"/>
      <c r="C60" s="1299"/>
      <c r="D60" s="1299"/>
      <c r="E60" s="1299"/>
      <c r="F60" s="528"/>
      <c r="G60" s="528"/>
      <c r="H60" s="530"/>
      <c r="I60" s="854"/>
      <c r="J60" s="854"/>
      <c r="K60" s="854"/>
      <c r="L60" s="854"/>
      <c r="M60" s="854"/>
      <c r="N60" s="854"/>
      <c r="O60" s="854"/>
      <c r="P60" s="854"/>
      <c r="Q60" s="854"/>
    </row>
    <row r="61" spans="1:48" x14ac:dyDescent="0.25">
      <c r="A61" s="1300"/>
      <c r="B61" s="529"/>
      <c r="C61" s="1299"/>
      <c r="D61" s="1299"/>
      <c r="E61" s="1299"/>
      <c r="F61" s="528"/>
      <c r="G61" s="528"/>
    </row>
  </sheetData>
  <mergeCells count="4">
    <mergeCell ref="AO4:AP4"/>
    <mergeCell ref="AQ4:AR4"/>
    <mergeCell ref="AS4:AT4"/>
    <mergeCell ref="AN29:AS31"/>
  </mergeCells>
  <pageMargins left="0.7" right="0.60468750000000004" top="0.75" bottom="0.75" header="0.3" footer="0.3"/>
  <pageSetup paperSize="9" scale="77" pageOrder="overThenDown" orientation="portrait" r:id="rId1"/>
  <headerFooter>
    <oddHeader>&amp;RRisk, liquidity and capital management</oddHeader>
  </headerFooter>
  <colBreaks count="4" manualBreakCount="4">
    <brk id="7" max="59" man="1"/>
    <brk id="17" max="59" man="1"/>
    <brk id="28" max="59" man="1"/>
    <brk id="39" max="59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view="pageBreakPreview" topLeftCell="A25" zoomScaleNormal="100" zoomScaleSheetLayoutView="100" zoomScalePageLayoutView="80" workbookViewId="0">
      <selection activeCell="E25" sqref="E25"/>
    </sheetView>
  </sheetViews>
  <sheetFormatPr defaultColWidth="9.140625" defaultRowHeight="15" x14ac:dyDescent="0.25"/>
  <cols>
    <col min="1" max="4" width="9.140625" style="268"/>
    <col min="5" max="5" width="3.5703125" style="268" customWidth="1"/>
    <col min="6" max="16384" width="9.140625" style="268"/>
  </cols>
  <sheetData>
    <row r="3" spans="4:8" x14ac:dyDescent="0.25">
      <c r="D3" s="293"/>
      <c r="E3" s="293"/>
      <c r="F3" s="293"/>
      <c r="G3" s="293"/>
      <c r="H3" s="293"/>
    </row>
    <row r="4" spans="4:8" x14ac:dyDescent="0.25">
      <c r="D4" s="293"/>
      <c r="E4" s="293"/>
      <c r="F4" s="293"/>
      <c r="G4" s="293"/>
      <c r="H4" s="293"/>
    </row>
    <row r="5" spans="4:8" x14ac:dyDescent="0.25">
      <c r="D5" s="293"/>
      <c r="E5" s="293"/>
      <c r="F5" s="293"/>
      <c r="G5" s="293"/>
      <c r="H5" s="293"/>
    </row>
    <row r="6" spans="4:8" x14ac:dyDescent="0.25">
      <c r="D6" s="293"/>
      <c r="E6" s="293"/>
      <c r="F6" s="293"/>
      <c r="G6" s="293"/>
      <c r="H6" s="293"/>
    </row>
    <row r="7" spans="4:8" x14ac:dyDescent="0.25">
      <c r="D7" s="293"/>
      <c r="E7" s="293"/>
      <c r="F7" s="293"/>
      <c r="G7" s="293"/>
      <c r="H7" s="293"/>
    </row>
    <row r="8" spans="4:8" x14ac:dyDescent="0.25">
      <c r="D8" s="293"/>
      <c r="E8" s="293"/>
      <c r="F8" s="293"/>
      <c r="G8" s="293"/>
      <c r="H8" s="293"/>
    </row>
    <row r="9" spans="4:8" x14ac:dyDescent="0.25">
      <c r="D9" s="293"/>
      <c r="E9" s="293"/>
      <c r="F9" s="293"/>
      <c r="G9" s="293"/>
      <c r="H9" s="293"/>
    </row>
    <row r="10" spans="4:8" x14ac:dyDescent="0.25">
      <c r="D10" s="293"/>
      <c r="E10" s="293"/>
      <c r="F10" s="293"/>
      <c r="G10" s="293"/>
      <c r="H10" s="293"/>
    </row>
    <row r="11" spans="4:8" x14ac:dyDescent="0.25">
      <c r="D11" s="293"/>
      <c r="E11" s="293"/>
      <c r="F11" s="293"/>
      <c r="G11" s="293"/>
      <c r="H11" s="293"/>
    </row>
    <row r="12" spans="4:8" x14ac:dyDescent="0.25">
      <c r="D12" s="293"/>
      <c r="E12" s="293"/>
      <c r="F12" s="293"/>
      <c r="G12" s="293"/>
      <c r="H12" s="293"/>
    </row>
    <row r="13" spans="4:8" x14ac:dyDescent="0.25">
      <c r="D13" s="293"/>
      <c r="E13" s="293"/>
      <c r="F13" s="293"/>
      <c r="G13" s="293"/>
      <c r="H13" s="293"/>
    </row>
    <row r="14" spans="4:8" x14ac:dyDescent="0.25">
      <c r="D14" s="293"/>
      <c r="E14" s="293"/>
      <c r="F14" s="293"/>
      <c r="G14" s="293"/>
      <c r="H14" s="293"/>
    </row>
    <row r="15" spans="4:8" x14ac:dyDescent="0.25">
      <c r="D15" s="293"/>
      <c r="E15" s="293"/>
      <c r="F15" s="293"/>
      <c r="G15" s="293"/>
      <c r="H15" s="293"/>
    </row>
    <row r="16" spans="4:8" x14ac:dyDescent="0.25">
      <c r="D16" s="293"/>
      <c r="E16" s="293"/>
      <c r="F16" s="293"/>
      <c r="G16" s="293"/>
      <c r="H16" s="293"/>
    </row>
    <row r="17" spans="4:8" x14ac:dyDescent="0.25">
      <c r="D17" s="293"/>
      <c r="E17" s="293"/>
      <c r="F17" s="293"/>
      <c r="G17" s="293"/>
      <c r="H17" s="293"/>
    </row>
    <row r="18" spans="4:8" x14ac:dyDescent="0.25">
      <c r="D18" s="293"/>
      <c r="E18" s="293"/>
      <c r="F18" s="293"/>
      <c r="G18" s="293"/>
      <c r="H18" s="293"/>
    </row>
    <row r="19" spans="4:8" x14ac:dyDescent="0.25">
      <c r="D19" s="293"/>
      <c r="E19" s="293"/>
      <c r="F19" s="293"/>
      <c r="G19" s="293"/>
      <c r="H19" s="293"/>
    </row>
    <row r="25" spans="4:8" x14ac:dyDescent="0.25">
      <c r="D25" s="293"/>
      <c r="E25" s="293"/>
      <c r="F25" s="293"/>
      <c r="G25" s="293"/>
      <c r="H25" s="293"/>
    </row>
    <row r="26" spans="4:8" x14ac:dyDescent="0.25">
      <c r="D26" s="293"/>
      <c r="E26" s="293"/>
      <c r="F26" s="293"/>
      <c r="G26" s="293"/>
      <c r="H26" s="293"/>
    </row>
    <row r="27" spans="4:8" x14ac:dyDescent="0.25">
      <c r="D27" s="293"/>
      <c r="E27" s="293"/>
      <c r="F27" s="293"/>
      <c r="G27" s="293"/>
      <c r="H27" s="293"/>
    </row>
    <row r="28" spans="4:8" x14ac:dyDescent="0.25">
      <c r="D28" s="293"/>
      <c r="E28" s="293"/>
      <c r="F28" s="293"/>
      <c r="G28" s="293"/>
      <c r="H28" s="293"/>
    </row>
    <row r="29" spans="4:8" x14ac:dyDescent="0.25">
      <c r="D29" s="293"/>
      <c r="E29" s="293"/>
      <c r="F29" s="293"/>
      <c r="G29" s="293"/>
      <c r="H29" s="293"/>
    </row>
    <row r="30" spans="4:8" x14ac:dyDescent="0.25">
      <c r="D30" s="293"/>
      <c r="E30" s="293"/>
      <c r="F30" s="293"/>
      <c r="G30" s="293"/>
      <c r="H30" s="293"/>
    </row>
    <row r="31" spans="4:8" x14ac:dyDescent="0.25">
      <c r="D31" s="293"/>
      <c r="E31" s="293"/>
      <c r="F31" s="293"/>
      <c r="G31" s="293"/>
      <c r="H31" s="293"/>
    </row>
    <row r="32" spans="4:8" x14ac:dyDescent="0.25">
      <c r="D32" s="293"/>
      <c r="E32" s="293"/>
      <c r="F32" s="293"/>
      <c r="G32" s="293"/>
      <c r="H32" s="293"/>
    </row>
    <row r="33" spans="2:8" x14ac:dyDescent="0.25">
      <c r="D33" s="293"/>
      <c r="E33" s="293"/>
      <c r="F33" s="293"/>
      <c r="G33" s="293"/>
      <c r="H33" s="293"/>
    </row>
    <row r="34" spans="2:8" x14ac:dyDescent="0.25">
      <c r="D34" s="293"/>
      <c r="E34" s="293"/>
      <c r="F34" s="293"/>
      <c r="G34" s="293"/>
      <c r="H34" s="293"/>
    </row>
    <row r="35" spans="2:8" x14ac:dyDescent="0.25">
      <c r="D35" s="293"/>
      <c r="E35" s="293"/>
      <c r="F35" s="293"/>
      <c r="G35" s="293"/>
      <c r="H35" s="293"/>
    </row>
    <row r="36" spans="2:8" x14ac:dyDescent="0.25">
      <c r="D36" s="293"/>
      <c r="E36" s="293"/>
      <c r="F36" s="293"/>
      <c r="G36" s="293"/>
      <c r="H36" s="293"/>
    </row>
    <row r="37" spans="2:8" x14ac:dyDescent="0.25">
      <c r="D37" s="293"/>
      <c r="E37" s="293"/>
      <c r="F37" s="293"/>
      <c r="G37" s="293"/>
      <c r="H37" s="293"/>
    </row>
    <row r="38" spans="2:8" x14ac:dyDescent="0.25">
      <c r="D38" s="293"/>
      <c r="E38" s="293"/>
      <c r="F38" s="293"/>
      <c r="G38" s="293"/>
      <c r="H38" s="293"/>
    </row>
    <row r="39" spans="2:8" x14ac:dyDescent="0.25">
      <c r="D39" s="293"/>
      <c r="E39" s="293"/>
      <c r="F39" s="293"/>
      <c r="G39" s="293"/>
      <c r="H39" s="293"/>
    </row>
    <row r="40" spans="2:8" x14ac:dyDescent="0.25">
      <c r="D40" s="293"/>
      <c r="E40" s="293"/>
      <c r="F40" s="293"/>
      <c r="G40" s="293"/>
      <c r="H40" s="293"/>
    </row>
    <row r="41" spans="2:8" x14ac:dyDescent="0.25">
      <c r="D41" s="293"/>
      <c r="E41" s="293"/>
      <c r="F41" s="293"/>
      <c r="G41" s="293"/>
      <c r="H41" s="293"/>
    </row>
    <row r="46" spans="2:8" x14ac:dyDescent="0.25">
      <c r="B46" s="293"/>
      <c r="C46" s="293"/>
      <c r="D46" s="293"/>
      <c r="E46" s="293"/>
      <c r="F46" s="293"/>
      <c r="G46" s="293"/>
      <c r="H46" s="293"/>
    </row>
    <row r="47" spans="2:8" x14ac:dyDescent="0.25">
      <c r="B47" s="293"/>
      <c r="C47" s="293"/>
      <c r="D47" s="293"/>
      <c r="E47" s="293"/>
      <c r="F47" s="293"/>
      <c r="G47" s="293"/>
      <c r="H47" s="293"/>
    </row>
    <row r="48" spans="2:8" x14ac:dyDescent="0.25">
      <c r="B48" s="293"/>
      <c r="C48" s="293"/>
      <c r="D48" s="293"/>
      <c r="E48" s="293"/>
      <c r="F48" s="293"/>
      <c r="G48" s="293"/>
      <c r="H48" s="293"/>
    </row>
    <row r="49" spans="2:8" x14ac:dyDescent="0.25">
      <c r="B49" s="293"/>
      <c r="C49" s="293"/>
      <c r="D49" s="293"/>
      <c r="E49" s="293"/>
      <c r="F49" s="293"/>
      <c r="G49" s="293"/>
      <c r="H49" s="293"/>
    </row>
    <row r="50" spans="2:8" x14ac:dyDescent="0.25">
      <c r="B50" s="293"/>
      <c r="C50" s="293"/>
      <c r="D50" s="293"/>
      <c r="E50" s="293"/>
      <c r="F50" s="293"/>
      <c r="G50" s="293"/>
      <c r="H50" s="293"/>
    </row>
    <row r="51" spans="2:8" x14ac:dyDescent="0.25">
      <c r="B51" s="293"/>
      <c r="C51" s="293"/>
      <c r="D51" s="293"/>
      <c r="E51" s="293"/>
      <c r="F51" s="293"/>
      <c r="G51" s="293"/>
      <c r="H51" s="293"/>
    </row>
    <row r="52" spans="2:8" x14ac:dyDescent="0.25">
      <c r="B52" s="293"/>
      <c r="C52" s="293"/>
      <c r="D52" s="293"/>
      <c r="E52" s="293"/>
      <c r="F52" s="293"/>
      <c r="G52" s="293"/>
      <c r="H52" s="293"/>
    </row>
    <row r="53" spans="2:8" x14ac:dyDescent="0.25">
      <c r="B53" s="293"/>
      <c r="C53" s="293"/>
      <c r="D53" s="293"/>
      <c r="E53" s="293"/>
      <c r="F53" s="293"/>
      <c r="G53" s="293"/>
      <c r="H53" s="293"/>
    </row>
    <row r="54" spans="2:8" x14ac:dyDescent="0.25">
      <c r="B54" s="293"/>
      <c r="C54" s="293"/>
      <c r="D54" s="293"/>
      <c r="E54" s="293"/>
      <c r="F54" s="293"/>
      <c r="G54" s="293"/>
      <c r="H54" s="293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892A8-2806-46BC-958E-EBFF5698D8A4}">
  <sheetPr codeName="Sheet58">
    <tabColor theme="7" tint="0.59999389629810485"/>
  </sheetPr>
  <dimension ref="A1:K50"/>
  <sheetViews>
    <sheetView view="pageBreakPreview" topLeftCell="A40" zoomScaleNormal="85" zoomScaleSheetLayoutView="100" zoomScalePageLayoutView="110" workbookViewId="0">
      <selection activeCell="K53" sqref="K53"/>
    </sheetView>
  </sheetViews>
  <sheetFormatPr defaultColWidth="9.140625" defaultRowHeight="15" x14ac:dyDescent="0.25"/>
  <cols>
    <col min="1" max="1" width="27.28515625" style="165" customWidth="1"/>
    <col min="2" max="10" width="8.28515625" style="165" customWidth="1"/>
    <col min="11" max="16384" width="9.140625" style="165"/>
  </cols>
  <sheetData>
    <row r="1" spans="1:10" x14ac:dyDescent="0.25">
      <c r="A1" s="162" t="s">
        <v>646</v>
      </c>
      <c r="B1" s="162"/>
      <c r="C1" s="162"/>
      <c r="D1" s="162"/>
      <c r="E1" s="162"/>
      <c r="F1" s="162"/>
      <c r="G1" s="162"/>
      <c r="H1" s="162"/>
      <c r="I1" s="162"/>
      <c r="J1" s="298"/>
    </row>
    <row r="2" spans="1:10" x14ac:dyDescent="0.25">
      <c r="A2" s="296"/>
      <c r="B2" s="296"/>
      <c r="C2" s="296"/>
      <c r="D2" s="296"/>
      <c r="E2" s="296"/>
      <c r="F2" s="296"/>
      <c r="G2" s="296"/>
      <c r="H2" s="296"/>
      <c r="I2" s="296"/>
      <c r="J2" s="297"/>
    </row>
    <row r="3" spans="1:10" x14ac:dyDescent="0.25">
      <c r="A3" s="294" t="s">
        <v>645</v>
      </c>
      <c r="B3" s="294"/>
      <c r="C3" s="294"/>
      <c r="D3" s="294"/>
      <c r="E3" s="294"/>
      <c r="F3" s="294"/>
      <c r="G3" s="294"/>
      <c r="H3" s="294"/>
      <c r="I3" s="294"/>
      <c r="J3" s="297"/>
    </row>
    <row r="4" spans="1:10" ht="15.75" thickBot="1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4"/>
    </row>
    <row r="5" spans="1:10" ht="15.75" thickBot="1" x14ac:dyDescent="0.3">
      <c r="A5" s="163"/>
      <c r="B5" s="163" t="s">
        <v>1335</v>
      </c>
      <c r="C5" s="163" t="s">
        <v>1004</v>
      </c>
      <c r="D5" s="163" t="s">
        <v>957</v>
      </c>
      <c r="E5" s="163" t="s">
        <v>874</v>
      </c>
      <c r="F5" s="163" t="s">
        <v>817</v>
      </c>
      <c r="G5" s="163" t="s">
        <v>787</v>
      </c>
      <c r="H5" s="163" t="s">
        <v>722</v>
      </c>
      <c r="I5" s="163" t="s">
        <v>710</v>
      </c>
      <c r="J5" s="163" t="s">
        <v>676</v>
      </c>
    </row>
    <row r="6" spans="1:10" x14ac:dyDescent="0.25">
      <c r="A6" s="166" t="s">
        <v>642</v>
      </c>
      <c r="B6" s="1613">
        <v>0.16300000000000001</v>
      </c>
      <c r="C6" s="1613">
        <v>0.16300000000000001</v>
      </c>
      <c r="D6" s="1613">
        <v>0.16400000000000001</v>
      </c>
      <c r="E6" s="1613">
        <v>0.16400000000000001</v>
      </c>
      <c r="F6" s="1613">
        <v>0.16500000000000001</v>
      </c>
      <c r="G6" s="1613">
        <v>0.16600000000000001</v>
      </c>
      <c r="H6" s="1613">
        <v>0.16600000000000001</v>
      </c>
      <c r="I6" s="1613">
        <v>0.16700000000000001</v>
      </c>
      <c r="J6" s="1613">
        <v>0.16900000000000001</v>
      </c>
    </row>
    <row r="7" spans="1:10" x14ac:dyDescent="0.25">
      <c r="A7" s="166" t="s">
        <v>91</v>
      </c>
      <c r="B7" s="1613">
        <v>0.16300000000000001</v>
      </c>
      <c r="C7" s="1613">
        <v>0.16400000000000001</v>
      </c>
      <c r="D7" s="1613">
        <v>0.16500000000000001</v>
      </c>
      <c r="E7" s="1613">
        <v>0.16900000000000001</v>
      </c>
      <c r="F7" s="1613">
        <v>0.17100000000000001</v>
      </c>
      <c r="G7" s="1613">
        <v>0.17</v>
      </c>
      <c r="H7" s="1613">
        <v>0.17199999999999999</v>
      </c>
      <c r="I7" s="1613">
        <v>0.17399999999999999</v>
      </c>
      <c r="J7" s="1613">
        <v>0.17699999999999999</v>
      </c>
    </row>
    <row r="8" spans="1:10" x14ac:dyDescent="0.25">
      <c r="A8" s="166" t="s">
        <v>641</v>
      </c>
      <c r="B8" s="1613">
        <v>0.192</v>
      </c>
      <c r="C8" s="1613">
        <v>0.191</v>
      </c>
      <c r="D8" s="1613">
        <v>0.189</v>
      </c>
      <c r="E8" s="1613">
        <v>0.192</v>
      </c>
      <c r="F8" s="1613">
        <v>0.19500000000000001</v>
      </c>
      <c r="G8" s="1613">
        <v>0.2</v>
      </c>
      <c r="H8" s="1613">
        <v>0.19400000000000001</v>
      </c>
      <c r="I8" s="1613">
        <v>0.20100000000000001</v>
      </c>
      <c r="J8" s="1613">
        <v>0.20100000000000001</v>
      </c>
    </row>
    <row r="9" spans="1:10" x14ac:dyDescent="0.25">
      <c r="A9" s="166"/>
      <c r="B9" s="1614"/>
      <c r="C9" s="1614"/>
      <c r="D9" s="1614"/>
      <c r="E9" s="1614"/>
      <c r="F9" s="1614"/>
      <c r="G9" s="1614"/>
      <c r="H9" s="1613"/>
      <c r="I9" s="1613"/>
      <c r="J9" s="1613"/>
    </row>
    <row r="10" spans="1:10" x14ac:dyDescent="0.25">
      <c r="A10" s="166" t="s">
        <v>88</v>
      </c>
      <c r="B10" s="1613">
        <v>0.19800000000000001</v>
      </c>
      <c r="C10" s="1613">
        <v>0.20200000000000001</v>
      </c>
      <c r="D10" s="1613">
        <v>0.20599999999999999</v>
      </c>
      <c r="E10" s="1613">
        <v>0.20699999999999999</v>
      </c>
      <c r="F10" s="1613">
        <v>0.20799999999999999</v>
      </c>
      <c r="G10" s="1613">
        <v>0.21</v>
      </c>
      <c r="H10" s="1613">
        <v>0.21199999999999999</v>
      </c>
      <c r="I10" s="1613">
        <v>0.21299999999999999</v>
      </c>
      <c r="J10" s="1613">
        <v>0.216</v>
      </c>
    </row>
    <row r="11" spans="1:10" x14ac:dyDescent="0.25">
      <c r="A11" s="166" t="s">
        <v>89</v>
      </c>
      <c r="B11" s="1613">
        <v>0.221</v>
      </c>
      <c r="C11" s="1613">
        <v>0.23499999999999999</v>
      </c>
      <c r="D11" s="1613">
        <v>0.23200000000000001</v>
      </c>
      <c r="E11" s="1613">
        <v>0.23899999999999999</v>
      </c>
      <c r="F11" s="1613">
        <v>0.24399999999999999</v>
      </c>
      <c r="G11" s="1613">
        <v>0.23200000000000001</v>
      </c>
      <c r="H11" s="1613">
        <v>0.246</v>
      </c>
      <c r="I11" s="1613">
        <v>0.255</v>
      </c>
      <c r="J11" s="1613">
        <v>0.27100000000000002</v>
      </c>
    </row>
    <row r="12" spans="1:10" x14ac:dyDescent="0.25">
      <c r="B12"/>
      <c r="C12"/>
      <c r="D12"/>
      <c r="E12"/>
      <c r="F12"/>
      <c r="G12"/>
      <c r="H12"/>
      <c r="J12" s="295"/>
    </row>
    <row r="13" spans="1:10" x14ac:dyDescent="0.25">
      <c r="B13"/>
      <c r="C13"/>
      <c r="D13"/>
      <c r="E13"/>
      <c r="F13"/>
      <c r="G13"/>
      <c r="H13"/>
    </row>
    <row r="14" spans="1:10" x14ac:dyDescent="0.25">
      <c r="A14" s="294" t="s">
        <v>644</v>
      </c>
      <c r="B14" s="294"/>
      <c r="C14" s="294"/>
      <c r="D14" s="294"/>
      <c r="E14" s="294"/>
      <c r="F14" s="294"/>
      <c r="G14" s="294"/>
      <c r="H14" s="294"/>
      <c r="I14" s="294"/>
      <c r="J14" s="294"/>
    </row>
    <row r="15" spans="1:10" ht="15.75" thickBot="1" x14ac:dyDescent="0.3">
      <c r="A15" s="164"/>
      <c r="B15" s="164"/>
      <c r="C15" s="164"/>
      <c r="D15" s="164"/>
      <c r="E15" s="164"/>
      <c r="F15" s="164"/>
      <c r="G15" s="164"/>
      <c r="H15" s="164"/>
      <c r="I15" s="164"/>
      <c r="J15" s="164"/>
    </row>
    <row r="16" spans="1:10" ht="15.75" thickBot="1" x14ac:dyDescent="0.3">
      <c r="A16" s="163"/>
      <c r="B16" s="163" t="s">
        <v>1335</v>
      </c>
      <c r="C16" s="163" t="s">
        <v>1004</v>
      </c>
      <c r="D16" s="163" t="s">
        <v>957</v>
      </c>
      <c r="E16" s="163" t="s">
        <v>874</v>
      </c>
      <c r="F16" s="163" t="s">
        <v>817</v>
      </c>
      <c r="G16" s="163" t="s">
        <v>787</v>
      </c>
      <c r="H16" s="163" t="s">
        <v>722</v>
      </c>
      <c r="I16" s="163" t="s">
        <v>710</v>
      </c>
      <c r="J16" s="163" t="s">
        <v>676</v>
      </c>
    </row>
    <row r="17" spans="1:10" x14ac:dyDescent="0.25">
      <c r="A17" s="166" t="s">
        <v>642</v>
      </c>
      <c r="B17" s="1613">
        <v>0.28699999999999998</v>
      </c>
      <c r="C17" s="1613">
        <v>0.28799999999999998</v>
      </c>
      <c r="D17" s="1613">
        <v>0.28899999999999998</v>
      </c>
      <c r="E17" s="1613">
        <v>0.28999999999999998</v>
      </c>
      <c r="F17" s="895">
        <v>0.29299999999999998</v>
      </c>
      <c r="G17" s="895">
        <v>0.29599999999999999</v>
      </c>
      <c r="H17" s="1613">
        <v>0.29699999999999999</v>
      </c>
      <c r="I17" s="1613">
        <v>0.29699999999999999</v>
      </c>
      <c r="J17" s="1613">
        <v>0.29799999999999999</v>
      </c>
    </row>
    <row r="18" spans="1:10" x14ac:dyDescent="0.25">
      <c r="A18" s="166" t="s">
        <v>91</v>
      </c>
      <c r="B18" s="1613">
        <v>0.28399999999999997</v>
      </c>
      <c r="C18" s="1613">
        <v>0.28799999999999998</v>
      </c>
      <c r="D18" s="1613">
        <v>0.29199999999999998</v>
      </c>
      <c r="E18" s="1613">
        <v>0.29399999999999998</v>
      </c>
      <c r="F18" s="895">
        <v>0.29399999999999998</v>
      </c>
      <c r="G18" s="895">
        <v>0.29699999999999999</v>
      </c>
      <c r="H18" s="1613">
        <v>0.30099999999999999</v>
      </c>
      <c r="I18" s="1613">
        <v>0.30099999999999999</v>
      </c>
      <c r="J18" s="1613">
        <v>0.29799999999999999</v>
      </c>
    </row>
    <row r="19" spans="1:10" x14ac:dyDescent="0.25">
      <c r="A19" s="166" t="s">
        <v>641</v>
      </c>
      <c r="B19" s="1613">
        <v>0.23</v>
      </c>
      <c r="C19" s="1613">
        <v>0.23200000000000001</v>
      </c>
      <c r="D19" s="1613">
        <v>0.23599999999999999</v>
      </c>
      <c r="E19" s="1613">
        <v>0.24199999999999999</v>
      </c>
      <c r="F19" s="895">
        <v>0.24099999999999999</v>
      </c>
      <c r="G19" s="895">
        <v>0.24199999999999999</v>
      </c>
      <c r="H19" s="1613">
        <v>0.245</v>
      </c>
      <c r="I19" s="1613">
        <v>0.251</v>
      </c>
      <c r="J19" s="1613">
        <v>0.25600000000000001</v>
      </c>
    </row>
    <row r="20" spans="1:10" x14ac:dyDescent="0.25">
      <c r="A20" s="166"/>
      <c r="B20" s="1614"/>
      <c r="C20" s="1614"/>
      <c r="D20" s="1614"/>
      <c r="E20" s="1614"/>
      <c r="F20" s="895"/>
      <c r="G20" s="895"/>
      <c r="I20" s="1613"/>
      <c r="J20" s="1613"/>
    </row>
    <row r="21" spans="1:10" x14ac:dyDescent="0.25">
      <c r="A21" s="166" t="s">
        <v>88</v>
      </c>
      <c r="B21" s="1613">
        <v>0.27600000000000002</v>
      </c>
      <c r="C21" s="1613">
        <v>0.27800000000000002</v>
      </c>
      <c r="D21" s="1613">
        <v>0.27500000000000002</v>
      </c>
      <c r="E21" s="1613">
        <v>0.27700000000000002</v>
      </c>
      <c r="F21" s="895">
        <v>0.27800000000000002</v>
      </c>
      <c r="G21" s="895">
        <v>0.28000000000000003</v>
      </c>
      <c r="H21" s="1613">
        <v>0.27900000000000003</v>
      </c>
      <c r="I21" s="1613">
        <v>0.28000000000000003</v>
      </c>
      <c r="J21" s="1613">
        <v>0.28199999999999997</v>
      </c>
    </row>
    <row r="22" spans="1:10" x14ac:dyDescent="0.25">
      <c r="A22" s="166" t="s">
        <v>89</v>
      </c>
      <c r="B22" s="1613">
        <v>0.33100000000000002</v>
      </c>
      <c r="C22" s="1613">
        <v>0.33800000000000002</v>
      </c>
      <c r="D22" s="1613">
        <v>0.32</v>
      </c>
      <c r="E22" s="1613">
        <v>0.32700000000000001</v>
      </c>
      <c r="F22" s="895">
        <v>0.33300000000000002</v>
      </c>
      <c r="G22" s="895">
        <v>0.32400000000000001</v>
      </c>
      <c r="H22" s="1613">
        <v>0.3</v>
      </c>
      <c r="I22" s="1613">
        <v>0.29299999999999998</v>
      </c>
      <c r="J22" s="1613">
        <v>0.316</v>
      </c>
    </row>
    <row r="23" spans="1:10" x14ac:dyDescent="0.25">
      <c r="A23" s="166"/>
      <c r="B23" s="1613"/>
      <c r="C23" s="1613"/>
      <c r="D23" s="1613"/>
      <c r="E23" s="1613"/>
      <c r="F23" s="895"/>
      <c r="G23" s="895"/>
      <c r="H23" s="1613"/>
      <c r="I23" s="1613"/>
      <c r="J23" s="1613"/>
    </row>
    <row r="24" spans="1:10" x14ac:dyDescent="0.25">
      <c r="A24" s="166"/>
      <c r="B24" s="1613"/>
      <c r="C24" s="1613"/>
      <c r="D24" s="1613"/>
      <c r="E24" s="1613"/>
      <c r="F24" s="895"/>
      <c r="G24" s="895"/>
      <c r="H24" s="1613"/>
      <c r="I24" s="1613"/>
      <c r="J24" s="1613"/>
    </row>
    <row r="25" spans="1:10" x14ac:dyDescent="0.25">
      <c r="A25" s="294" t="s">
        <v>991</v>
      </c>
      <c r="B25" s="1613"/>
      <c r="C25" s="1613"/>
      <c r="D25" s="1613"/>
      <c r="E25" s="1613"/>
      <c r="F25" s="1613"/>
      <c r="G25" s="1613"/>
      <c r="H25" s="1613"/>
      <c r="I25" s="1613"/>
      <c r="J25" s="1613"/>
    </row>
    <row r="26" spans="1:10" ht="15.75" thickBot="1" x14ac:dyDescent="0.3">
      <c r="A26" s="164"/>
      <c r="B26" s="1613"/>
      <c r="C26" s="1613"/>
      <c r="D26" s="1613"/>
      <c r="E26" s="1613"/>
      <c r="F26" s="1613"/>
      <c r="G26" s="1613"/>
      <c r="H26" s="1613"/>
      <c r="I26" s="1613"/>
      <c r="J26" s="1613"/>
    </row>
    <row r="27" spans="1:10" ht="15.75" thickBot="1" x14ac:dyDescent="0.3">
      <c r="A27" s="163"/>
      <c r="B27" s="163" t="s">
        <v>1335</v>
      </c>
      <c r="C27" s="163" t="s">
        <v>1004</v>
      </c>
      <c r="D27" s="163" t="s">
        <v>957</v>
      </c>
      <c r="E27" s="163" t="s">
        <v>874</v>
      </c>
      <c r="F27" s="163" t="s">
        <v>817</v>
      </c>
      <c r="G27" s="163" t="s">
        <v>787</v>
      </c>
      <c r="H27" s="163" t="s">
        <v>722</v>
      </c>
      <c r="I27" s="163" t="s">
        <v>710</v>
      </c>
      <c r="J27" s="163" t="s">
        <v>676</v>
      </c>
    </row>
    <row r="28" spans="1:10" x14ac:dyDescent="0.25">
      <c r="A28" s="166" t="s">
        <v>642</v>
      </c>
      <c r="B28" s="1613">
        <v>0.12</v>
      </c>
      <c r="C28" s="1613">
        <v>0.12</v>
      </c>
      <c r="D28" s="1613">
        <v>0.106</v>
      </c>
      <c r="E28" s="1613">
        <v>0.106</v>
      </c>
      <c r="F28" s="1613">
        <v>0.106</v>
      </c>
      <c r="G28" s="1613">
        <v>0.105</v>
      </c>
      <c r="H28" s="1613">
        <v>0.106</v>
      </c>
      <c r="I28" s="1613">
        <v>0.105</v>
      </c>
      <c r="J28" s="1613">
        <v>0.105</v>
      </c>
    </row>
    <row r="29" spans="1:10" x14ac:dyDescent="0.25">
      <c r="A29" s="166" t="s">
        <v>91</v>
      </c>
      <c r="B29" s="1613">
        <v>0.105</v>
      </c>
      <c r="C29" s="1613">
        <v>0.104</v>
      </c>
      <c r="D29" s="1613">
        <v>6.8000000000000005E-2</v>
      </c>
      <c r="E29" s="1613">
        <v>6.8000000000000005E-2</v>
      </c>
      <c r="F29" s="1613">
        <v>6.6000000000000003E-2</v>
      </c>
      <c r="G29" s="1613">
        <v>6.8000000000000005E-2</v>
      </c>
      <c r="H29" s="1613">
        <v>6.7000000000000004E-2</v>
      </c>
      <c r="I29" s="1613">
        <v>7.0000000000000007E-2</v>
      </c>
      <c r="J29" s="1613">
        <v>7.1999999999999995E-2</v>
      </c>
    </row>
    <row r="30" spans="1:10" x14ac:dyDescent="0.25">
      <c r="A30" s="166" t="s">
        <v>641</v>
      </c>
      <c r="B30" s="1613">
        <v>0.155</v>
      </c>
      <c r="C30" s="1613">
        <v>0.155</v>
      </c>
      <c r="D30" s="1613">
        <v>0.154</v>
      </c>
      <c r="E30" s="1613">
        <v>0.157</v>
      </c>
      <c r="F30" s="1613">
        <v>0.158</v>
      </c>
      <c r="G30" s="1613">
        <v>0.158</v>
      </c>
      <c r="H30" s="1613">
        <v>0.158</v>
      </c>
      <c r="I30" s="1613">
        <v>0.109</v>
      </c>
      <c r="J30" s="1613">
        <v>0.109</v>
      </c>
    </row>
    <row r="31" spans="1:10" x14ac:dyDescent="0.25">
      <c r="A31" s="166"/>
      <c r="B31" s="1614"/>
      <c r="C31" s="1614"/>
      <c r="D31" s="1614"/>
      <c r="E31" s="1614"/>
      <c r="F31" s="1613"/>
      <c r="G31" s="1613"/>
      <c r="H31" s="1613"/>
      <c r="I31" s="1613"/>
      <c r="J31" s="1613"/>
    </row>
    <row r="32" spans="1:10" x14ac:dyDescent="0.25">
      <c r="A32" s="166" t="s">
        <v>88</v>
      </c>
      <c r="B32" s="1613">
        <v>7.5999999999999998E-2</v>
      </c>
      <c r="C32" s="1613">
        <v>7.5999999999999998E-2</v>
      </c>
      <c r="D32" s="1613">
        <v>6.6000000000000003E-2</v>
      </c>
      <c r="E32" s="1613">
        <v>6.6000000000000003E-2</v>
      </c>
      <c r="F32" s="1613">
        <v>6.7000000000000004E-2</v>
      </c>
      <c r="G32" s="1613">
        <v>6.7000000000000004E-2</v>
      </c>
      <c r="H32" s="1613">
        <v>6.7000000000000004E-2</v>
      </c>
      <c r="I32" s="1613">
        <v>7.0000000000000007E-2</v>
      </c>
      <c r="J32" s="1613">
        <v>7.0999999999999994E-2</v>
      </c>
    </row>
    <row r="33" spans="1:11" x14ac:dyDescent="0.25">
      <c r="A33" s="166" t="s">
        <v>89</v>
      </c>
      <c r="B33" s="1613">
        <v>0.13300000000000001</v>
      </c>
      <c r="C33" s="1613">
        <v>0.13600000000000001</v>
      </c>
      <c r="D33" s="1613">
        <v>0.14299999999999999</v>
      </c>
      <c r="E33" s="1613">
        <v>0.13100000000000001</v>
      </c>
      <c r="F33" s="1613">
        <v>0.128</v>
      </c>
      <c r="G33" s="1613">
        <v>0.125</v>
      </c>
      <c r="H33" s="1613">
        <v>0.13300000000000001</v>
      </c>
      <c r="I33" s="1613">
        <v>0.115</v>
      </c>
      <c r="J33" s="1613">
        <v>0.126</v>
      </c>
    </row>
    <row r="34" spans="1:11" x14ac:dyDescent="0.25">
      <c r="A34" s="166"/>
      <c r="B34" s="1613"/>
      <c r="C34" s="1613"/>
      <c r="D34" s="1613"/>
      <c r="E34" s="1613"/>
      <c r="F34" s="1613"/>
      <c r="G34" s="1613"/>
      <c r="H34" s="1613"/>
      <c r="I34" s="1613"/>
      <c r="J34" s="1613"/>
    </row>
    <row r="35" spans="1:11" x14ac:dyDescent="0.25">
      <c r="A35" s="1685" t="s">
        <v>1291</v>
      </c>
      <c r="B35" s="1613"/>
      <c r="C35" s="1613"/>
      <c r="D35" s="1613"/>
      <c r="E35" s="1613"/>
      <c r="F35" s="1613"/>
      <c r="G35" s="1613"/>
      <c r="H35" s="1613"/>
      <c r="I35" s="1613"/>
      <c r="J35" s="1613"/>
    </row>
    <row r="36" spans="1:11" x14ac:dyDescent="0.25">
      <c r="B36"/>
      <c r="C36"/>
      <c r="D36"/>
      <c r="E36"/>
      <c r="F36"/>
      <c r="G36"/>
      <c r="H36"/>
    </row>
    <row r="37" spans="1:11" x14ac:dyDescent="0.25">
      <c r="B37"/>
      <c r="C37"/>
      <c r="D37"/>
      <c r="E37"/>
      <c r="F37"/>
      <c r="G37"/>
      <c r="H37"/>
    </row>
    <row r="38" spans="1:11" x14ac:dyDescent="0.25">
      <c r="A38" s="294" t="s">
        <v>643</v>
      </c>
      <c r="B38"/>
      <c r="C38"/>
      <c r="D38"/>
      <c r="E38"/>
      <c r="F38"/>
      <c r="G38"/>
      <c r="H38"/>
      <c r="I38"/>
      <c r="J38"/>
      <c r="K38" s="295"/>
    </row>
    <row r="39" spans="1:11" ht="15.75" thickBot="1" x14ac:dyDescent="0.3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295"/>
    </row>
    <row r="40" spans="1:11" ht="15.75" thickBot="1" x14ac:dyDescent="0.3">
      <c r="A40" s="163"/>
      <c r="B40" s="163" t="s">
        <v>1335</v>
      </c>
      <c r="C40" s="163" t="s">
        <v>1004</v>
      </c>
      <c r="D40" s="163" t="s">
        <v>957</v>
      </c>
      <c r="E40" s="163" t="s">
        <v>874</v>
      </c>
      <c r="F40" s="163" t="s">
        <v>817</v>
      </c>
      <c r="G40" s="163" t="s">
        <v>787</v>
      </c>
      <c r="H40" s="163" t="s">
        <v>722</v>
      </c>
      <c r="I40" s="163" t="s">
        <v>710</v>
      </c>
      <c r="J40" s="163" t="s">
        <v>676</v>
      </c>
      <c r="K40" s="295"/>
    </row>
    <row r="41" spans="1:11" x14ac:dyDescent="0.25">
      <c r="A41" s="166" t="s">
        <v>642</v>
      </c>
      <c r="B41" s="1613">
        <v>0.13600000000000001</v>
      </c>
      <c r="C41" s="1613">
        <v>0.13500000000000001</v>
      </c>
      <c r="D41" s="1613">
        <v>0.13500000000000001</v>
      </c>
      <c r="E41" s="1613">
        <v>0.13600000000000001</v>
      </c>
      <c r="F41" s="1613">
        <v>0.13700000000000001</v>
      </c>
      <c r="G41" s="1613">
        <v>0.13900000000000001</v>
      </c>
      <c r="H41" s="1613">
        <v>0.14000000000000001</v>
      </c>
      <c r="I41" s="1613">
        <v>0.14499999999999999</v>
      </c>
      <c r="J41" s="1613">
        <v>0.14899999999999999</v>
      </c>
      <c r="K41" s="295"/>
    </row>
    <row r="42" spans="1:11" s="941" customFormat="1" x14ac:dyDescent="0.25">
      <c r="A42" s="166" t="s">
        <v>91</v>
      </c>
      <c r="B42" s="1613">
        <v>5.3999999999999999E-2</v>
      </c>
      <c r="C42" s="1613">
        <v>5.5E-2</v>
      </c>
      <c r="D42" s="1613">
        <v>5.5E-2</v>
      </c>
      <c r="E42" s="1613">
        <v>5.7000000000000002E-2</v>
      </c>
      <c r="F42" s="1613">
        <v>5.8999999999999997E-2</v>
      </c>
      <c r="G42" s="1613">
        <v>6.0999999999999999E-2</v>
      </c>
      <c r="H42" s="1613">
        <v>6.2E-2</v>
      </c>
      <c r="I42" s="1613">
        <v>5.3999999999999999E-2</v>
      </c>
      <c r="J42" s="1613">
        <v>0.06</v>
      </c>
      <c r="K42" s="997"/>
    </row>
    <row r="43" spans="1:11" x14ac:dyDescent="0.25">
      <c r="A43" s="166" t="s">
        <v>641</v>
      </c>
      <c r="B43" s="1613">
        <v>0.115</v>
      </c>
      <c r="C43" s="1613">
        <v>0.113</v>
      </c>
      <c r="D43" s="1613">
        <v>0.113</v>
      </c>
      <c r="E43" s="1613">
        <v>0.115</v>
      </c>
      <c r="F43" s="1613">
        <v>0.11899999999999999</v>
      </c>
      <c r="G43" s="1613">
        <v>0.11700000000000001</v>
      </c>
      <c r="H43" s="1613">
        <v>0.11799999999999999</v>
      </c>
      <c r="I43" s="1613">
        <v>0.122</v>
      </c>
      <c r="J43" s="1613">
        <v>0.121</v>
      </c>
      <c r="K43" s="295"/>
    </row>
    <row r="44" spans="1:11" x14ac:dyDescent="0.25">
      <c r="A44" s="166"/>
      <c r="B44" s="1613"/>
      <c r="C44" s="1613"/>
      <c r="D44" s="1613"/>
      <c r="E44" s="1613"/>
      <c r="F44" s="1613"/>
      <c r="G44" s="1613"/>
      <c r="H44" s="1613"/>
      <c r="I44" s="1613"/>
      <c r="J44" s="1613"/>
      <c r="K44" s="295"/>
    </row>
    <row r="45" spans="1:11" x14ac:dyDescent="0.25">
      <c r="A45" s="166" t="s">
        <v>88</v>
      </c>
      <c r="B45" s="1613">
        <v>0.13</v>
      </c>
      <c r="C45" s="1613">
        <v>0.13</v>
      </c>
      <c r="D45" s="1613">
        <v>0.13</v>
      </c>
      <c r="E45" s="1613">
        <v>0.13200000000000001</v>
      </c>
      <c r="F45" s="1613">
        <v>0.13400000000000001</v>
      </c>
      <c r="G45" s="1613">
        <v>0.13400000000000001</v>
      </c>
      <c r="H45" s="1613">
        <v>0.13600000000000001</v>
      </c>
      <c r="I45" s="1613">
        <v>0.13700000000000001</v>
      </c>
      <c r="J45" s="1613">
        <v>0.13900000000000001</v>
      </c>
      <c r="K45" s="295"/>
    </row>
    <row r="46" spans="1:11" x14ac:dyDescent="0.25">
      <c r="A46" s="166" t="s">
        <v>89</v>
      </c>
      <c r="B46" s="1613">
        <v>0.12</v>
      </c>
      <c r="C46" s="1613">
        <v>0.121</v>
      </c>
      <c r="D46" s="1613">
        <v>0.122</v>
      </c>
      <c r="E46" s="1613">
        <v>0.11899999999999999</v>
      </c>
      <c r="F46" s="1613">
        <v>0.127</v>
      </c>
      <c r="G46" s="1613">
        <v>0.126</v>
      </c>
      <c r="H46" s="1613">
        <v>0.13100000000000001</v>
      </c>
      <c r="I46" s="1613">
        <v>0.14399999999999999</v>
      </c>
      <c r="J46" s="1613">
        <v>0.15</v>
      </c>
      <c r="K46" s="295"/>
    </row>
    <row r="47" spans="1:11" x14ac:dyDescent="0.25">
      <c r="B47" s="1613"/>
      <c r="C47" s="1613"/>
      <c r="D47" s="1613"/>
      <c r="E47" s="1613"/>
      <c r="F47" s="1613"/>
      <c r="G47" s="1613"/>
      <c r="H47" s="1613"/>
      <c r="I47" s="1613"/>
      <c r="J47" s="1613"/>
      <c r="K47" s="295"/>
    </row>
    <row r="48" spans="1:11" x14ac:dyDescent="0.25">
      <c r="B48" s="1613"/>
      <c r="C48" s="1613"/>
      <c r="D48" s="1613"/>
      <c r="E48" s="1613"/>
      <c r="F48" s="1613"/>
      <c r="G48" s="1613"/>
      <c r="H48" s="1613"/>
      <c r="I48" s="1613"/>
      <c r="J48" s="1613"/>
      <c r="K48" s="295"/>
    </row>
    <row r="49" spans="1:11" x14ac:dyDescent="0.25">
      <c r="A49" s="294"/>
      <c r="B49" s="1613"/>
      <c r="C49" s="1613"/>
      <c r="D49" s="1613"/>
      <c r="E49" s="1613"/>
      <c r="F49" s="1613"/>
      <c r="G49" s="1613"/>
      <c r="H49" s="1613"/>
      <c r="I49" s="1613"/>
      <c r="J49" s="1613"/>
      <c r="K49" s="295"/>
    </row>
    <row r="50" spans="1:11" x14ac:dyDescent="0.25">
      <c r="A50" s="166"/>
      <c r="B50" s="1613"/>
      <c r="C50" s="1613"/>
      <c r="D50" s="1613"/>
      <c r="E50" s="1613"/>
      <c r="F50" s="1613"/>
      <c r="G50" s="1613"/>
      <c r="H50" s="1613"/>
      <c r="I50" s="1613"/>
      <c r="J50" s="161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&amp;R&amp;"Arial,Normal"&amp;8Retail Banking</oddHeader>
    <oddFooter xml:space="preserve">&amp;C&amp;"Calibri,Regular"&amp;7&amp;K000000Fact book - Q3 2019
</oddFooter>
  </headerFooter>
  <rowBreaks count="1" manualBreakCount="1">
    <brk id="49" max="9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BDF11-8153-45C6-B4CC-DDE92479BE57}">
  <sheetPr codeName="Sheet59">
    <tabColor rgb="FF99FF99"/>
  </sheetPr>
  <dimension ref="A1:I177"/>
  <sheetViews>
    <sheetView showGridLines="0" showWhiteSpace="0" view="pageBreakPreview" topLeftCell="A170" zoomScale="115" zoomScaleNormal="95" zoomScaleSheetLayoutView="115" zoomScalePageLayoutView="95" workbookViewId="0">
      <selection activeCell="G56" sqref="G56"/>
    </sheetView>
  </sheetViews>
  <sheetFormatPr defaultColWidth="9.140625" defaultRowHeight="11.25" x14ac:dyDescent="0.2"/>
  <cols>
    <col min="1" max="1" width="21" style="1138" customWidth="1"/>
    <col min="2" max="2" width="9.140625" style="1138"/>
    <col min="3" max="3" width="6.140625" style="1138" customWidth="1"/>
    <col min="4" max="7" width="9.140625" style="1138"/>
    <col min="8" max="9" width="9.140625" style="1138" customWidth="1"/>
    <col min="10" max="16384" width="9.140625" style="1138"/>
  </cols>
  <sheetData>
    <row r="1" spans="1:9" ht="13.5" customHeight="1" x14ac:dyDescent="0.2">
      <c r="A1" s="300" t="s">
        <v>658</v>
      </c>
      <c r="B1" s="309"/>
      <c r="C1" s="309"/>
      <c r="D1" s="1139"/>
      <c r="E1" s="1139"/>
      <c r="F1" s="1139"/>
      <c r="G1" s="1139"/>
      <c r="H1" s="1139"/>
      <c r="I1" s="1139"/>
    </row>
    <row r="2" spans="1:9" ht="13.5" customHeight="1" x14ac:dyDescent="0.2">
      <c r="A2" s="319"/>
      <c r="B2" s="1139"/>
      <c r="C2" s="1139"/>
      <c r="D2" s="1139"/>
      <c r="E2" s="1139"/>
      <c r="F2" s="1139"/>
      <c r="G2" s="1139"/>
      <c r="H2" s="1139"/>
      <c r="I2" s="1139"/>
    </row>
    <row r="3" spans="1:9" ht="12" thickBot="1" x14ac:dyDescent="0.25">
      <c r="A3" s="316" t="s">
        <v>351</v>
      </c>
      <c r="B3" s="2732" t="s">
        <v>656</v>
      </c>
      <c r="C3" s="2732"/>
      <c r="D3" s="937"/>
      <c r="E3" s="315">
        <v>2017</v>
      </c>
      <c r="F3" s="315">
        <v>2018</v>
      </c>
      <c r="G3" s="315" t="s">
        <v>684</v>
      </c>
      <c r="H3" s="315" t="s">
        <v>823</v>
      </c>
      <c r="I3" s="315" t="s">
        <v>1365</v>
      </c>
    </row>
    <row r="4" spans="1:9" x14ac:dyDescent="0.2">
      <c r="A4" s="311" t="s">
        <v>1274</v>
      </c>
      <c r="B4" s="928" t="s">
        <v>348</v>
      </c>
      <c r="C4" s="927"/>
      <c r="D4" s="926"/>
      <c r="E4" s="926" t="s">
        <v>1355</v>
      </c>
      <c r="F4" s="926" t="s">
        <v>1360</v>
      </c>
      <c r="G4" s="926" t="s">
        <v>1353</v>
      </c>
      <c r="H4" s="926" t="s">
        <v>1360</v>
      </c>
      <c r="I4" s="926" t="s">
        <v>1360</v>
      </c>
    </row>
    <row r="5" spans="1:9" x14ac:dyDescent="0.2">
      <c r="A5" s="312"/>
      <c r="B5" s="930" t="s">
        <v>347</v>
      </c>
      <c r="C5" s="929"/>
      <c r="D5" s="935"/>
      <c r="E5" s="935" t="s">
        <v>1363</v>
      </c>
      <c r="F5" s="926" t="s">
        <v>1354</v>
      </c>
      <c r="G5" s="926" t="s">
        <v>1378</v>
      </c>
      <c r="H5" s="926" t="s">
        <v>1382</v>
      </c>
      <c r="I5" s="926" t="s">
        <v>850</v>
      </c>
    </row>
    <row r="6" spans="1:9" x14ac:dyDescent="0.2">
      <c r="A6" s="311"/>
      <c r="B6" s="928" t="s">
        <v>346</v>
      </c>
      <c r="C6" s="927"/>
      <c r="D6" s="926"/>
      <c r="E6" s="926" t="s">
        <v>1352</v>
      </c>
      <c r="F6" s="926" t="s">
        <v>1364</v>
      </c>
      <c r="G6" s="926" t="s">
        <v>1357</v>
      </c>
      <c r="H6" s="926" t="s">
        <v>1355</v>
      </c>
      <c r="I6" s="926" t="s">
        <v>1383</v>
      </c>
    </row>
    <row r="7" spans="1:9" ht="12" thickBot="1" x14ac:dyDescent="0.25">
      <c r="A7" s="314"/>
      <c r="B7" s="939" t="s">
        <v>345</v>
      </c>
      <c r="C7" s="938"/>
      <c r="D7" s="932"/>
      <c r="E7" s="932" t="s">
        <v>1383</v>
      </c>
      <c r="F7" s="932" t="s">
        <v>1380</v>
      </c>
      <c r="G7" s="932" t="s">
        <v>1384</v>
      </c>
      <c r="H7" s="932" t="s">
        <v>1378</v>
      </c>
      <c r="I7" s="932" t="s">
        <v>1354</v>
      </c>
    </row>
    <row r="8" spans="1:9" x14ac:dyDescent="0.2">
      <c r="A8" s="311" t="s">
        <v>1275</v>
      </c>
      <c r="B8" s="928" t="s">
        <v>348</v>
      </c>
      <c r="C8" s="927"/>
      <c r="D8" s="926"/>
      <c r="E8" s="926" t="s">
        <v>1361</v>
      </c>
      <c r="F8" s="926" t="s">
        <v>1385</v>
      </c>
      <c r="G8" s="926" t="s">
        <v>1385</v>
      </c>
      <c r="H8" s="926" t="s">
        <v>1378</v>
      </c>
      <c r="I8" s="926" t="s">
        <v>1377</v>
      </c>
    </row>
    <row r="9" spans="1:9" x14ac:dyDescent="0.2">
      <c r="A9" s="312"/>
      <c r="B9" s="930" t="s">
        <v>347</v>
      </c>
      <c r="C9" s="929"/>
      <c r="D9" s="935"/>
      <c r="E9" s="935" t="s">
        <v>1379</v>
      </c>
      <c r="F9" s="926" t="s">
        <v>1361</v>
      </c>
      <c r="G9" s="926" t="s">
        <v>1361</v>
      </c>
      <c r="H9" s="926" t="s">
        <v>1384</v>
      </c>
      <c r="I9" s="926" t="s">
        <v>1384</v>
      </c>
    </row>
    <row r="10" spans="1:9" x14ac:dyDescent="0.2">
      <c r="A10" s="311"/>
      <c r="B10" s="928" t="s">
        <v>346</v>
      </c>
      <c r="C10" s="927"/>
      <c r="D10" s="926"/>
      <c r="E10" s="926" t="s">
        <v>1381</v>
      </c>
      <c r="F10" s="926" t="s">
        <v>1358</v>
      </c>
      <c r="G10" s="926" t="s">
        <v>1355</v>
      </c>
      <c r="H10" s="926" t="s">
        <v>1352</v>
      </c>
      <c r="I10" s="926" t="s">
        <v>1353</v>
      </c>
    </row>
    <row r="11" spans="1:9" ht="12" thickBot="1" x14ac:dyDescent="0.25">
      <c r="A11" s="314"/>
      <c r="B11" s="939" t="s">
        <v>345</v>
      </c>
      <c r="C11" s="938"/>
      <c r="D11" s="932"/>
      <c r="E11" s="932" t="s">
        <v>1353</v>
      </c>
      <c r="F11" s="932" t="s">
        <v>1352</v>
      </c>
      <c r="G11" s="932" t="s">
        <v>1354</v>
      </c>
      <c r="H11" s="932" t="s">
        <v>1378</v>
      </c>
      <c r="I11" s="932" t="s">
        <v>1384</v>
      </c>
    </row>
    <row r="12" spans="1:9" x14ac:dyDescent="0.2">
      <c r="A12" s="311" t="s">
        <v>1276</v>
      </c>
      <c r="B12" s="928" t="s">
        <v>348</v>
      </c>
      <c r="C12" s="927"/>
      <c r="D12" s="926"/>
      <c r="E12" s="926" t="s">
        <v>1383</v>
      </c>
      <c r="F12" s="926" t="s">
        <v>1364</v>
      </c>
      <c r="G12" s="926" t="s">
        <v>1360</v>
      </c>
      <c r="H12" s="926" t="s">
        <v>1383</v>
      </c>
      <c r="I12" s="926" t="s">
        <v>1381</v>
      </c>
    </row>
    <row r="13" spans="1:9" x14ac:dyDescent="0.2">
      <c r="A13" s="312"/>
      <c r="B13" s="930" t="s">
        <v>347</v>
      </c>
      <c r="C13" s="929"/>
      <c r="D13" s="935"/>
      <c r="E13" s="935" t="s">
        <v>1378</v>
      </c>
      <c r="F13" s="926" t="s">
        <v>1352</v>
      </c>
      <c r="G13" s="926" t="s">
        <v>1382</v>
      </c>
      <c r="H13" s="926" t="s">
        <v>1377</v>
      </c>
      <c r="I13" s="926" t="s">
        <v>1382</v>
      </c>
    </row>
    <row r="14" spans="1:9" x14ac:dyDescent="0.2">
      <c r="A14" s="311"/>
      <c r="B14" s="928" t="s">
        <v>346</v>
      </c>
      <c r="C14" s="927"/>
      <c r="D14" s="926"/>
      <c r="E14" s="926" t="s">
        <v>1364</v>
      </c>
      <c r="F14" s="926" t="s">
        <v>1352</v>
      </c>
      <c r="G14" s="926" t="s">
        <v>1381</v>
      </c>
      <c r="H14" s="926" t="s">
        <v>1380</v>
      </c>
      <c r="I14" s="926" t="s">
        <v>1357</v>
      </c>
    </row>
    <row r="15" spans="1:9" ht="12" thickBot="1" x14ac:dyDescent="0.25">
      <c r="A15" s="314"/>
      <c r="B15" s="939" t="s">
        <v>345</v>
      </c>
      <c r="C15" s="938"/>
      <c r="D15" s="932"/>
      <c r="E15" s="932" t="s">
        <v>1364</v>
      </c>
      <c r="F15" s="932" t="s">
        <v>1378</v>
      </c>
      <c r="G15" s="932" t="s">
        <v>1379</v>
      </c>
      <c r="H15" s="932" t="s">
        <v>1378</v>
      </c>
      <c r="I15" s="932" t="s">
        <v>1377</v>
      </c>
    </row>
    <row r="16" spans="1:9" x14ac:dyDescent="0.2">
      <c r="A16" s="313" t="s">
        <v>1277</v>
      </c>
      <c r="B16" s="931" t="s">
        <v>348</v>
      </c>
      <c r="C16" s="927"/>
      <c r="D16" s="936"/>
      <c r="E16" s="936" t="s">
        <v>1348</v>
      </c>
      <c r="F16" s="936" t="s">
        <v>1347</v>
      </c>
      <c r="G16" s="936" t="s">
        <v>1376</v>
      </c>
      <c r="H16" s="936" t="s">
        <v>1373</v>
      </c>
      <c r="I16" s="936" t="s">
        <v>1373</v>
      </c>
    </row>
    <row r="17" spans="1:9" x14ac:dyDescent="0.2">
      <c r="A17" s="312"/>
      <c r="B17" s="930" t="s">
        <v>347</v>
      </c>
      <c r="C17" s="929"/>
      <c r="D17" s="926"/>
      <c r="E17" s="935" t="s">
        <v>1375</v>
      </c>
      <c r="F17" s="926" t="s">
        <v>142</v>
      </c>
      <c r="G17" s="926" t="s">
        <v>1374</v>
      </c>
      <c r="H17" s="926" t="s">
        <v>211</v>
      </c>
      <c r="I17" s="926" t="s">
        <v>211</v>
      </c>
    </row>
    <row r="18" spans="1:9" x14ac:dyDescent="0.2">
      <c r="A18" s="311"/>
      <c r="B18" s="928" t="s">
        <v>346</v>
      </c>
      <c r="C18" s="927"/>
      <c r="D18" s="926"/>
      <c r="E18" s="926" t="s">
        <v>1356</v>
      </c>
      <c r="F18" s="926" t="s">
        <v>1373</v>
      </c>
      <c r="G18" s="926" t="s">
        <v>1359</v>
      </c>
      <c r="H18" s="926" t="s">
        <v>1372</v>
      </c>
      <c r="I18" s="926" t="s">
        <v>1371</v>
      </c>
    </row>
    <row r="19" spans="1:9" x14ac:dyDescent="0.2">
      <c r="A19" s="311"/>
      <c r="B19" s="928" t="s">
        <v>345</v>
      </c>
      <c r="C19" s="927"/>
      <c r="D19" s="926"/>
      <c r="E19" s="926" t="s">
        <v>1370</v>
      </c>
      <c r="F19" s="926" t="s">
        <v>1369</v>
      </c>
      <c r="G19" s="926" t="s">
        <v>1368</v>
      </c>
      <c r="H19" s="926" t="s">
        <v>1367</v>
      </c>
      <c r="I19" s="926" t="s">
        <v>1366</v>
      </c>
    </row>
    <row r="20" spans="1:9" x14ac:dyDescent="0.2">
      <c r="A20" s="318"/>
      <c r="B20" s="928"/>
      <c r="C20" s="928"/>
      <c r="D20" s="928"/>
      <c r="E20" s="311"/>
      <c r="F20" s="311"/>
      <c r="G20" s="311"/>
      <c r="H20" s="299"/>
      <c r="I20" s="299" t="s">
        <v>1346</v>
      </c>
    </row>
    <row r="21" spans="1:9" ht="13.5" customHeight="1" x14ac:dyDescent="0.2">
      <c r="A21" s="313"/>
      <c r="B21" s="931"/>
      <c r="C21" s="927"/>
      <c r="D21" s="936"/>
      <c r="E21" s="1144"/>
      <c r="F21" s="1144"/>
      <c r="G21" s="1144"/>
      <c r="H21" s="1144"/>
      <c r="I21" s="1144"/>
    </row>
    <row r="22" spans="1:9" ht="12.75" x14ac:dyDescent="0.2">
      <c r="A22" s="300" t="s">
        <v>657</v>
      </c>
      <c r="B22" s="1139"/>
      <c r="C22" s="1139"/>
      <c r="D22" s="1139"/>
      <c r="E22" s="1139"/>
      <c r="F22" s="1139"/>
      <c r="G22" s="1139"/>
      <c r="H22" s="1139"/>
      <c r="I22" s="1139"/>
    </row>
    <row r="23" spans="1:9" x14ac:dyDescent="0.2">
      <c r="A23" s="317"/>
      <c r="B23" s="1146"/>
      <c r="C23" s="1146"/>
      <c r="D23" s="1146"/>
      <c r="E23" s="1146"/>
      <c r="F23" s="1146"/>
      <c r="G23" s="1146"/>
      <c r="H23" s="1146"/>
      <c r="I23" s="1146"/>
    </row>
    <row r="24" spans="1:9" x14ac:dyDescent="0.2">
      <c r="A24" s="1139"/>
      <c r="B24" s="1140"/>
      <c r="C24" s="1140"/>
      <c r="D24" s="1140"/>
      <c r="E24" s="1139"/>
      <c r="F24" s="1139"/>
      <c r="G24" s="1139"/>
      <c r="H24" s="1139"/>
      <c r="I24" s="1139"/>
    </row>
    <row r="25" spans="1:9" ht="12" thickBot="1" x14ac:dyDescent="0.25">
      <c r="A25" s="316" t="s">
        <v>351</v>
      </c>
      <c r="B25" s="2733" t="s">
        <v>656</v>
      </c>
      <c r="C25" s="2733"/>
      <c r="D25" s="937"/>
      <c r="E25" s="315">
        <v>2017</v>
      </c>
      <c r="F25" s="315">
        <v>2018</v>
      </c>
      <c r="G25" s="937" t="s">
        <v>684</v>
      </c>
      <c r="H25" s="315" t="s">
        <v>823</v>
      </c>
      <c r="I25" s="315" t="s">
        <v>1365</v>
      </c>
    </row>
    <row r="26" spans="1:9" x14ac:dyDescent="0.2">
      <c r="A26" s="311" t="s">
        <v>1274</v>
      </c>
      <c r="B26" s="928" t="s">
        <v>586</v>
      </c>
      <c r="C26" s="927"/>
      <c r="D26" s="926"/>
      <c r="E26" s="1141" t="s">
        <v>1364</v>
      </c>
      <c r="F26" s="1141" t="s">
        <v>1348</v>
      </c>
      <c r="G26" s="1141" t="s">
        <v>1363</v>
      </c>
      <c r="H26" s="1141" t="s">
        <v>1362</v>
      </c>
      <c r="I26" s="1141" t="s">
        <v>1362</v>
      </c>
    </row>
    <row r="27" spans="1:9" ht="12" thickBot="1" x14ac:dyDescent="0.25">
      <c r="A27" s="314"/>
      <c r="B27" s="934" t="s">
        <v>344</v>
      </c>
      <c r="C27" s="933"/>
      <c r="D27" s="932"/>
      <c r="E27" s="1143" t="s">
        <v>849</v>
      </c>
      <c r="F27" s="1142" t="s">
        <v>1355</v>
      </c>
      <c r="G27" s="1142" t="s">
        <v>1361</v>
      </c>
      <c r="H27" s="1142" t="s">
        <v>1360</v>
      </c>
      <c r="I27" s="1142" t="s">
        <v>1353</v>
      </c>
    </row>
    <row r="28" spans="1:9" x14ac:dyDescent="0.2">
      <c r="A28" s="313" t="s">
        <v>1275</v>
      </c>
      <c r="B28" s="931" t="s">
        <v>586</v>
      </c>
      <c r="C28" s="927"/>
      <c r="D28" s="936"/>
      <c r="E28" s="1145" t="s">
        <v>1359</v>
      </c>
      <c r="F28" s="1144" t="s">
        <v>1358</v>
      </c>
      <c r="G28" s="1144" t="s">
        <v>1357</v>
      </c>
      <c r="H28" s="1144" t="s">
        <v>1357</v>
      </c>
      <c r="I28" s="1144" t="s">
        <v>1355</v>
      </c>
    </row>
    <row r="29" spans="1:9" ht="12" thickBot="1" x14ac:dyDescent="0.25">
      <c r="A29" s="314"/>
      <c r="B29" s="934" t="s">
        <v>344</v>
      </c>
      <c r="C29" s="933"/>
      <c r="D29" s="932"/>
      <c r="E29" s="1142" t="s">
        <v>1357</v>
      </c>
      <c r="F29" s="1142" t="s">
        <v>1348</v>
      </c>
      <c r="G29" s="1142" t="s">
        <v>1356</v>
      </c>
      <c r="H29" s="1142" t="s">
        <v>1347</v>
      </c>
      <c r="I29" s="1142" t="s">
        <v>1347</v>
      </c>
    </row>
    <row r="30" spans="1:9" x14ac:dyDescent="0.2">
      <c r="A30" s="313" t="s">
        <v>1276</v>
      </c>
      <c r="B30" s="931" t="s">
        <v>586</v>
      </c>
      <c r="C30" s="927"/>
      <c r="D30" s="936"/>
      <c r="E30" s="1144" t="s">
        <v>87</v>
      </c>
      <c r="F30" s="1144" t="s">
        <v>87</v>
      </c>
      <c r="G30" s="1144" t="s">
        <v>87</v>
      </c>
      <c r="H30" s="1144" t="s">
        <v>87</v>
      </c>
      <c r="I30" s="1144" t="s">
        <v>87</v>
      </c>
    </row>
    <row r="31" spans="1:9" ht="12" thickBot="1" x14ac:dyDescent="0.25">
      <c r="A31" s="314"/>
      <c r="B31" s="934" t="s">
        <v>344</v>
      </c>
      <c r="C31" s="933"/>
      <c r="D31" s="932"/>
      <c r="E31" s="1143" t="s">
        <v>848</v>
      </c>
      <c r="F31" s="1142" t="s">
        <v>1355</v>
      </c>
      <c r="G31" s="1142" t="s">
        <v>1354</v>
      </c>
      <c r="H31" s="1142" t="s">
        <v>1353</v>
      </c>
      <c r="I31" s="1142" t="s">
        <v>1352</v>
      </c>
    </row>
    <row r="32" spans="1:9" x14ac:dyDescent="0.2">
      <c r="A32" s="313" t="s">
        <v>1277</v>
      </c>
      <c r="B32" s="931" t="s">
        <v>586</v>
      </c>
      <c r="C32" s="927"/>
      <c r="D32" s="926"/>
      <c r="E32" s="1141" t="s">
        <v>87</v>
      </c>
      <c r="F32" s="1141" t="s">
        <v>87</v>
      </c>
      <c r="G32" s="1141" t="s">
        <v>87</v>
      </c>
      <c r="H32" s="1141" t="s">
        <v>87</v>
      </c>
      <c r="I32" s="1141" t="s">
        <v>87</v>
      </c>
    </row>
    <row r="33" spans="1:9" x14ac:dyDescent="0.2">
      <c r="A33" s="311"/>
      <c r="B33" s="928" t="s">
        <v>344</v>
      </c>
      <c r="C33" s="927"/>
      <c r="D33" s="926"/>
      <c r="E33" s="1141" t="s">
        <v>1351</v>
      </c>
      <c r="F33" s="1141" t="s">
        <v>1350</v>
      </c>
      <c r="G33" s="1141" t="s">
        <v>1349</v>
      </c>
      <c r="H33" s="1141" t="s">
        <v>1348</v>
      </c>
      <c r="I33" s="1141" t="s">
        <v>1347</v>
      </c>
    </row>
    <row r="34" spans="1:9" x14ac:dyDescent="0.2">
      <c r="A34" s="1139"/>
      <c r="B34" s="1139"/>
      <c r="C34" s="1139"/>
      <c r="D34" s="1139"/>
      <c r="E34" s="310"/>
      <c r="F34" s="310"/>
      <c r="G34" s="310"/>
      <c r="H34" s="299"/>
      <c r="I34" s="299" t="s">
        <v>1346</v>
      </c>
    </row>
    <row r="35" spans="1:9" x14ac:dyDescent="0.2">
      <c r="A35" s="1139"/>
      <c r="B35" s="1139"/>
      <c r="C35" s="1139"/>
      <c r="D35" s="1139"/>
      <c r="E35" s="310"/>
      <c r="F35" s="310"/>
      <c r="G35" s="310"/>
      <c r="H35" s="299"/>
      <c r="I35" s="299"/>
    </row>
    <row r="36" spans="1:9" x14ac:dyDescent="0.2">
      <c r="A36" s="1139"/>
      <c r="B36" s="1139"/>
      <c r="C36" s="1139"/>
      <c r="D36" s="1139"/>
      <c r="E36" s="310"/>
      <c r="F36" s="310"/>
      <c r="G36" s="310"/>
      <c r="H36" s="299"/>
      <c r="I36" s="299"/>
    </row>
    <row r="37" spans="1:9" ht="13.5" customHeight="1" x14ac:dyDescent="0.2">
      <c r="A37" s="1139"/>
      <c r="B37" s="1139"/>
      <c r="C37" s="1139"/>
      <c r="D37" s="1139"/>
      <c r="E37" s="1139"/>
      <c r="F37" s="1457"/>
      <c r="G37" s="1139"/>
      <c r="H37" s="1139"/>
      <c r="I37" s="1139"/>
    </row>
    <row r="38" spans="1:9" ht="13.5" customHeight="1" x14ac:dyDescent="0.2">
      <c r="A38" s="1335" t="s">
        <v>655</v>
      </c>
      <c r="B38" s="1458"/>
      <c r="C38" s="309"/>
      <c r="D38" s="309"/>
      <c r="E38" s="1139"/>
      <c r="F38" s="1457"/>
      <c r="G38" s="1139"/>
      <c r="H38" s="1139"/>
      <c r="I38" s="1139"/>
    </row>
    <row r="39" spans="1:9" ht="13.5" customHeight="1" thickBot="1" x14ac:dyDescent="0.25">
      <c r="A39" s="1139"/>
      <c r="B39" s="1139"/>
      <c r="C39" s="1139"/>
      <c r="D39" s="1139"/>
      <c r="E39" s="1139"/>
      <c r="F39" s="1139"/>
      <c r="G39" s="1139"/>
      <c r="H39" s="1139"/>
      <c r="I39" s="1139"/>
    </row>
    <row r="40" spans="1:9" ht="21.75" customHeight="1" thickBot="1" x14ac:dyDescent="0.25">
      <c r="A40" s="308" t="s">
        <v>1586</v>
      </c>
      <c r="B40" s="307" t="s">
        <v>1335</v>
      </c>
      <c r="C40" s="307" t="s">
        <v>1004</v>
      </c>
      <c r="D40" s="307" t="s">
        <v>957</v>
      </c>
      <c r="E40" s="307" t="s">
        <v>874</v>
      </c>
      <c r="F40" s="307" t="s">
        <v>817</v>
      </c>
      <c r="G40" s="307" t="s">
        <v>787</v>
      </c>
      <c r="H40" s="306" t="s">
        <v>1340</v>
      </c>
      <c r="I40" s="516"/>
    </row>
    <row r="41" spans="1:9" ht="13.5" customHeight="1" x14ac:dyDescent="0.2">
      <c r="A41" s="304" t="s">
        <v>654</v>
      </c>
      <c r="B41" s="1092">
        <v>-0.4975</v>
      </c>
      <c r="C41" s="1092">
        <v>-0.43</v>
      </c>
      <c r="D41" s="1092">
        <v>-0.43</v>
      </c>
      <c r="E41" s="1092">
        <v>-0.38750000000000001</v>
      </c>
      <c r="F41" s="1092">
        <v>-0.40500000000000003</v>
      </c>
      <c r="G41" s="1092">
        <v>-0.42</v>
      </c>
      <c r="H41" s="739">
        <v>-9.2499999999999971E-2</v>
      </c>
      <c r="I41" s="305"/>
    </row>
    <row r="42" spans="1:9" ht="13.5" customHeight="1" x14ac:dyDescent="0.2">
      <c r="A42" s="304" t="s">
        <v>640</v>
      </c>
      <c r="B42" s="1092">
        <v>-0.40749999999999997</v>
      </c>
      <c r="C42" s="1092">
        <v>-0.22950000000000001</v>
      </c>
      <c r="D42" s="1092">
        <v>1.3599999999999999E-2</v>
      </c>
      <c r="E42" s="1092">
        <v>0.19800000000000001</v>
      </c>
      <c r="F42" s="1092">
        <v>0.38800000000000001</v>
      </c>
      <c r="G42" s="1092">
        <v>0.26700000000000002</v>
      </c>
      <c r="H42" s="739">
        <v>-0.79549999999999998</v>
      </c>
      <c r="I42" s="305"/>
    </row>
    <row r="43" spans="1:9" ht="13.5" customHeight="1" x14ac:dyDescent="0.2">
      <c r="A43" s="304" t="s">
        <v>653</v>
      </c>
      <c r="B43" s="1092">
        <v>-0.72499999999999998</v>
      </c>
      <c r="C43" s="1092">
        <v>-0.54500000000000004</v>
      </c>
      <c r="D43" s="1092">
        <v>-0.64500000000000002</v>
      </c>
      <c r="E43" s="1092">
        <v>-0.64500000000000002</v>
      </c>
      <c r="F43" s="1092">
        <v>-0.64500000000000002</v>
      </c>
      <c r="G43" s="1092">
        <v>-0.64500000000000002</v>
      </c>
      <c r="H43" s="739">
        <v>-7.999999999999996E-2</v>
      </c>
      <c r="I43" s="305"/>
    </row>
    <row r="44" spans="1:9" ht="13.5" customHeight="1" x14ac:dyDescent="0.2">
      <c r="A44" s="304" t="s">
        <v>652</v>
      </c>
      <c r="B44" s="1092">
        <v>-0.3165</v>
      </c>
      <c r="C44" s="1092">
        <v>-0.14929999999999999</v>
      </c>
      <c r="D44" s="1092">
        <v>0.1255</v>
      </c>
      <c r="E44" s="1092">
        <v>0.35799999999999998</v>
      </c>
      <c r="F44" s="1092">
        <v>0.53490000000000004</v>
      </c>
      <c r="G44" s="1092">
        <v>0.39679999999999999</v>
      </c>
      <c r="H44" s="739">
        <v>-0.85140000000000005</v>
      </c>
      <c r="I44" s="305"/>
    </row>
    <row r="45" spans="1:9" ht="13.5" customHeight="1" x14ac:dyDescent="0.2">
      <c r="A45" s="304" t="s">
        <v>651</v>
      </c>
      <c r="B45" s="1092">
        <v>1.2250000000000001</v>
      </c>
      <c r="C45" s="1092">
        <v>0.97499999999999998</v>
      </c>
      <c r="D45" s="1092">
        <v>1.075</v>
      </c>
      <c r="E45" s="1092">
        <v>0.72499999999999998</v>
      </c>
      <c r="F45" s="1092">
        <v>0.9</v>
      </c>
      <c r="G45" s="1092">
        <v>0.47499999999999998</v>
      </c>
      <c r="H45" s="739">
        <v>0.32500000000000007</v>
      </c>
      <c r="I45" s="305"/>
    </row>
    <row r="46" spans="1:9" x14ac:dyDescent="0.2">
      <c r="A46" s="304" t="s">
        <v>650</v>
      </c>
      <c r="B46" s="1092">
        <v>1.71</v>
      </c>
      <c r="C46" s="1092">
        <v>1.75</v>
      </c>
      <c r="D46" s="1092">
        <v>1.8</v>
      </c>
      <c r="E46" s="1092">
        <v>1.7965</v>
      </c>
      <c r="F46" s="1092">
        <v>2.0110000000000001</v>
      </c>
      <c r="G46" s="1092">
        <v>1.825</v>
      </c>
      <c r="H46" s="739">
        <v>-0.30100000000000016</v>
      </c>
      <c r="I46" s="305"/>
    </row>
    <row r="47" spans="1:9" ht="13.5" customHeight="1" x14ac:dyDescent="0.2">
      <c r="A47" s="304" t="s">
        <v>649</v>
      </c>
      <c r="B47" s="1092">
        <v>-0.35</v>
      </c>
      <c r="C47" s="1092">
        <v>-0.01</v>
      </c>
      <c r="D47" s="1092">
        <v>-0.35</v>
      </c>
      <c r="E47" s="1092">
        <v>-0.65</v>
      </c>
      <c r="F47" s="1092">
        <v>-0.6</v>
      </c>
      <c r="G47" s="1092">
        <v>-0.6</v>
      </c>
      <c r="H47" s="739">
        <v>0.25</v>
      </c>
      <c r="I47" s="305"/>
    </row>
    <row r="48" spans="1:9" ht="13.5" customHeight="1" x14ac:dyDescent="0.2">
      <c r="A48" s="304" t="s">
        <v>648</v>
      </c>
      <c r="B48" s="1092">
        <v>-3.5000000000000003E-2</v>
      </c>
      <c r="C48" s="1092">
        <v>0.1</v>
      </c>
      <c r="D48" s="1092">
        <v>0.36749999999999999</v>
      </c>
      <c r="E48" s="1092">
        <v>0.50800000000000001</v>
      </c>
      <c r="F48" s="1092">
        <v>0.61699999999999999</v>
      </c>
      <c r="G48" s="1092">
        <v>0.41799999999999998</v>
      </c>
      <c r="H48" s="739">
        <v>-0.65200000000000002</v>
      </c>
      <c r="I48" s="305"/>
    </row>
    <row r="49" spans="1:9" ht="13.5" customHeight="1" x14ac:dyDescent="0.2">
      <c r="A49" s="304"/>
      <c r="B49" s="1093"/>
      <c r="C49" s="1093"/>
      <c r="D49" s="1093"/>
      <c r="E49" s="1093"/>
      <c r="F49" s="1093"/>
      <c r="G49" s="1093"/>
      <c r="H49" s="1094"/>
      <c r="I49" s="303"/>
    </row>
    <row r="50" spans="1:9" ht="12.75" x14ac:dyDescent="0.2">
      <c r="A50" s="1335" t="s">
        <v>1345</v>
      </c>
      <c r="B50" s="1139"/>
      <c r="C50" s="1139"/>
      <c r="D50" s="1139"/>
      <c r="E50" s="1139"/>
      <c r="F50" s="302"/>
      <c r="G50" s="1140"/>
      <c r="H50" s="1140"/>
      <c r="I50" s="1140"/>
    </row>
    <row r="51" spans="1:9" x14ac:dyDescent="0.2">
      <c r="B51" s="1139"/>
      <c r="C51" s="1139"/>
      <c r="D51" s="1139"/>
      <c r="E51" s="1139"/>
      <c r="F51" s="302"/>
      <c r="G51" s="1140"/>
      <c r="H51" s="1140"/>
      <c r="I51" s="1140"/>
    </row>
    <row r="52" spans="1:9" x14ac:dyDescent="0.2">
      <c r="A52" s="1139"/>
      <c r="B52" s="1139"/>
      <c r="C52" s="1139"/>
      <c r="D52" s="1139"/>
      <c r="E52" s="1139"/>
      <c r="F52" s="302"/>
      <c r="G52" s="925"/>
      <c r="H52" s="1140"/>
      <c r="I52" s="1140"/>
    </row>
    <row r="53" spans="1:9" x14ac:dyDescent="0.2">
      <c r="A53" s="1139"/>
      <c r="B53" s="1139"/>
      <c r="C53" s="1139"/>
      <c r="D53" s="1139"/>
      <c r="E53" s="1139"/>
      <c r="F53" s="302"/>
      <c r="G53" s="925"/>
      <c r="H53" s="1140"/>
      <c r="I53" s="1140"/>
    </row>
    <row r="54" spans="1:9" x14ac:dyDescent="0.2">
      <c r="A54" s="1139"/>
      <c r="B54" s="1139"/>
      <c r="C54" s="1139"/>
      <c r="D54" s="1139"/>
      <c r="E54" s="1139"/>
      <c r="F54" s="1140"/>
      <c r="G54" s="1140"/>
      <c r="H54" s="1140"/>
      <c r="I54" s="1140"/>
    </row>
    <row r="55" spans="1:9" x14ac:dyDescent="0.2">
      <c r="A55" s="1139"/>
      <c r="B55" s="1139"/>
      <c r="C55" s="1139"/>
      <c r="D55" s="1139"/>
      <c r="E55" s="1139"/>
      <c r="F55" s="1139"/>
      <c r="G55" s="1139"/>
      <c r="H55" s="1139"/>
      <c r="I55" s="1139"/>
    </row>
    <row r="56" spans="1:9" x14ac:dyDescent="0.2">
      <c r="A56" s="1139"/>
      <c r="B56" s="1139"/>
      <c r="C56" s="1139"/>
      <c r="D56" s="1139"/>
      <c r="E56" s="1139"/>
      <c r="F56" s="1139"/>
      <c r="G56" s="1139"/>
      <c r="H56" s="1139"/>
      <c r="I56" s="1139"/>
    </row>
    <row r="57" spans="1:9" x14ac:dyDescent="0.2">
      <c r="A57" s="1139"/>
      <c r="B57" s="1139"/>
      <c r="C57" s="1139"/>
      <c r="D57" s="1139"/>
      <c r="E57" s="1139"/>
      <c r="F57" s="1139"/>
      <c r="G57" s="1455"/>
      <c r="H57" s="1139"/>
      <c r="I57" s="1139"/>
    </row>
    <row r="58" spans="1:9" x14ac:dyDescent="0.2">
      <c r="A58" s="1139"/>
      <c r="B58" s="1139"/>
      <c r="C58" s="1139"/>
      <c r="D58" s="1139"/>
      <c r="E58" s="1139"/>
      <c r="F58" s="1139"/>
      <c r="G58" s="1455"/>
      <c r="H58" s="1139"/>
      <c r="I58" s="1139"/>
    </row>
    <row r="59" spans="1:9" x14ac:dyDescent="0.2">
      <c r="A59" s="1139"/>
      <c r="B59" s="1139"/>
      <c r="C59" s="1139"/>
      <c r="D59" s="1139"/>
      <c r="E59" s="1139"/>
      <c r="F59" s="1139"/>
      <c r="G59" s="1139"/>
      <c r="H59" s="1139"/>
      <c r="I59" s="1139"/>
    </row>
    <row r="60" spans="1:9" x14ac:dyDescent="0.2">
      <c r="A60" s="1139"/>
      <c r="B60" s="1139"/>
      <c r="C60" s="1139"/>
      <c r="D60" s="1139"/>
      <c r="E60" s="1139"/>
      <c r="F60" s="1139"/>
      <c r="G60" s="1139"/>
      <c r="H60" s="1139"/>
      <c r="I60" s="1139"/>
    </row>
    <row r="61" spans="1:9" x14ac:dyDescent="0.2">
      <c r="A61" s="1139"/>
      <c r="B61" s="1139"/>
      <c r="C61" s="1139"/>
      <c r="D61" s="1139"/>
      <c r="E61" s="1139"/>
      <c r="F61" s="1139"/>
      <c r="G61" s="1139"/>
      <c r="H61" s="1139"/>
      <c r="I61" s="1139"/>
    </row>
    <row r="62" spans="1:9" x14ac:dyDescent="0.2">
      <c r="A62" s="1139"/>
      <c r="B62" s="1139"/>
      <c r="C62" s="1139"/>
      <c r="D62" s="1139"/>
      <c r="E62" s="1139"/>
      <c r="F62" s="1139"/>
      <c r="G62" s="1139"/>
      <c r="H62" s="1139"/>
      <c r="I62" s="1139"/>
    </row>
    <row r="63" spans="1:9" x14ac:dyDescent="0.2">
      <c r="A63" s="1139"/>
      <c r="B63" s="1139"/>
      <c r="C63" s="1139"/>
      <c r="D63" s="1139"/>
      <c r="E63" s="1139"/>
      <c r="F63" s="1139"/>
      <c r="G63" s="1139"/>
      <c r="H63" s="1139"/>
      <c r="I63" s="1139"/>
    </row>
    <row r="64" spans="1:9" x14ac:dyDescent="0.2">
      <c r="A64" s="1139"/>
      <c r="B64" s="1139"/>
      <c r="C64" s="1139"/>
      <c r="D64" s="1139"/>
      <c r="E64" s="1139"/>
      <c r="F64" s="1139"/>
      <c r="G64" s="1139"/>
      <c r="H64" s="1139"/>
      <c r="I64" s="1139"/>
    </row>
    <row r="65" spans="1:9" x14ac:dyDescent="0.2">
      <c r="A65" s="1139"/>
      <c r="B65" s="1139"/>
      <c r="C65" s="1139"/>
      <c r="D65" s="1139"/>
      <c r="E65" s="1139"/>
      <c r="F65" s="1139"/>
      <c r="G65" s="1139"/>
      <c r="H65" s="1139"/>
      <c r="I65" s="1139"/>
    </row>
    <row r="66" spans="1:9" x14ac:dyDescent="0.2">
      <c r="A66" s="1139"/>
      <c r="B66" s="1139"/>
      <c r="C66" s="1139"/>
      <c r="D66" s="1139"/>
      <c r="F66" s="1139"/>
      <c r="G66" s="1139"/>
      <c r="H66" s="1139"/>
      <c r="I66" s="1139"/>
    </row>
    <row r="67" spans="1:9" x14ac:dyDescent="0.2">
      <c r="B67" s="1139"/>
      <c r="C67" s="1139"/>
      <c r="D67" s="1139"/>
      <c r="E67" s="1139"/>
      <c r="F67" s="1139"/>
      <c r="G67" s="1139"/>
      <c r="H67" s="1139"/>
      <c r="I67" s="1139"/>
    </row>
    <row r="68" spans="1:9" x14ac:dyDescent="0.2">
      <c r="A68" s="1139"/>
      <c r="B68" s="1139"/>
      <c r="C68" s="1139"/>
      <c r="D68" s="1139"/>
      <c r="E68" s="1139" t="s">
        <v>647</v>
      </c>
      <c r="F68" s="1139"/>
      <c r="G68" s="1139"/>
      <c r="H68" s="1139"/>
      <c r="I68" s="1139"/>
    </row>
    <row r="69" spans="1:9" x14ac:dyDescent="0.2">
      <c r="B69" s="1139"/>
      <c r="C69" s="1139"/>
      <c r="D69" s="1139"/>
      <c r="F69" s="1139"/>
      <c r="G69" s="1139"/>
      <c r="H69" s="1139"/>
      <c r="I69" s="1139"/>
    </row>
    <row r="70" spans="1:9" ht="12.75" x14ac:dyDescent="0.2">
      <c r="A70" s="1335" t="s">
        <v>980</v>
      </c>
      <c r="B70" s="1140"/>
      <c r="C70" s="1140"/>
      <c r="D70" s="1139"/>
      <c r="E70" s="1139"/>
      <c r="F70" s="1139"/>
      <c r="G70" s="1139"/>
      <c r="H70" s="1139"/>
      <c r="I70" s="1139"/>
    </row>
    <row r="71" spans="1:9" x14ac:dyDescent="0.2">
      <c r="A71" s="1140"/>
      <c r="B71" s="1139"/>
      <c r="C71" s="1139"/>
      <c r="D71" s="1139"/>
      <c r="E71" s="1139"/>
      <c r="F71" s="1139"/>
      <c r="G71" s="1139"/>
      <c r="H71" s="1139"/>
      <c r="I71" s="1139"/>
    </row>
    <row r="72" spans="1:9" x14ac:dyDescent="0.2">
      <c r="A72" s="1139"/>
      <c r="B72" s="1139"/>
      <c r="C72" s="1139"/>
      <c r="D72" s="1139"/>
      <c r="E72" s="1139"/>
      <c r="F72" s="1139"/>
      <c r="G72" s="1139"/>
      <c r="H72" s="1139"/>
      <c r="I72" s="1139"/>
    </row>
    <row r="73" spans="1:9" x14ac:dyDescent="0.2">
      <c r="A73" s="1139"/>
      <c r="B73" s="1139"/>
      <c r="C73" s="1139"/>
      <c r="D73" s="1139"/>
      <c r="E73" s="1139"/>
      <c r="F73" s="1139"/>
      <c r="G73" s="319"/>
      <c r="H73" s="1139"/>
      <c r="I73" s="1139"/>
    </row>
    <row r="74" spans="1:9" x14ac:dyDescent="0.2">
      <c r="A74" s="1139"/>
      <c r="B74" s="1139"/>
      <c r="C74" s="1139"/>
      <c r="D74" s="1139"/>
      <c r="E74" s="1139"/>
      <c r="F74" s="1139"/>
      <c r="G74" s="1139"/>
      <c r="H74" s="1139"/>
      <c r="I74" s="1139"/>
    </row>
    <row r="75" spans="1:9" x14ac:dyDescent="0.2">
      <c r="A75" s="1139"/>
      <c r="B75" s="1139"/>
      <c r="C75" s="1139"/>
      <c r="D75" s="1139"/>
      <c r="E75" s="1139"/>
      <c r="F75" s="1139"/>
      <c r="G75" s="1139"/>
      <c r="H75" s="1139"/>
      <c r="I75" s="1139"/>
    </row>
    <row r="76" spans="1:9" x14ac:dyDescent="0.2">
      <c r="A76" s="1139"/>
      <c r="B76" s="1139"/>
      <c r="C76" s="1139"/>
      <c r="D76" s="1139"/>
      <c r="E76" s="1139"/>
      <c r="F76" s="1139"/>
      <c r="G76" s="1139"/>
      <c r="H76" s="1139"/>
      <c r="I76" s="1139"/>
    </row>
    <row r="77" spans="1:9" x14ac:dyDescent="0.2">
      <c r="A77" s="1139"/>
      <c r="B77" s="1139"/>
      <c r="C77" s="1139"/>
      <c r="D77" s="1139"/>
      <c r="E77" s="1139"/>
      <c r="F77" s="1139"/>
      <c r="G77" s="1139"/>
      <c r="H77" s="1139"/>
      <c r="I77" s="1139"/>
    </row>
    <row r="78" spans="1:9" x14ac:dyDescent="0.2">
      <c r="A78" s="1139"/>
      <c r="B78" s="1139"/>
      <c r="C78" s="1139"/>
      <c r="D78" s="1139"/>
      <c r="E78" s="1139"/>
      <c r="F78" s="1139"/>
      <c r="G78" s="1139"/>
      <c r="H78" s="1139"/>
      <c r="I78" s="1139"/>
    </row>
    <row r="79" spans="1:9" x14ac:dyDescent="0.2">
      <c r="A79" s="1139"/>
      <c r="B79" s="1139"/>
      <c r="C79" s="1139"/>
      <c r="D79" s="1139"/>
      <c r="E79" s="1139"/>
      <c r="F79" s="1139"/>
      <c r="G79" s="1139"/>
      <c r="H79" s="1139"/>
      <c r="I79" s="1139"/>
    </row>
    <row r="80" spans="1:9" x14ac:dyDescent="0.2">
      <c r="A80" s="1139"/>
      <c r="B80" s="1139"/>
      <c r="C80" s="1139"/>
      <c r="D80" s="1139"/>
      <c r="E80" s="1139"/>
      <c r="F80" s="1139"/>
      <c r="G80" s="1139"/>
      <c r="H80" s="1139"/>
      <c r="I80" s="1139"/>
    </row>
    <row r="81" spans="1:9" x14ac:dyDescent="0.2">
      <c r="A81" s="1139"/>
      <c r="B81" s="1139"/>
      <c r="C81" s="1139"/>
      <c r="D81" s="1139"/>
      <c r="E81" s="1139"/>
      <c r="F81" s="1139"/>
      <c r="G81" s="1139"/>
      <c r="H81" s="1139"/>
      <c r="I81" s="1139"/>
    </row>
    <row r="82" spans="1:9" x14ac:dyDescent="0.2">
      <c r="A82" s="1139"/>
      <c r="B82" s="1139"/>
      <c r="C82" s="1139"/>
      <c r="D82" s="1139"/>
      <c r="E82" s="1139"/>
      <c r="F82" s="1139"/>
      <c r="G82" s="1139"/>
      <c r="H82" s="1139"/>
      <c r="I82" s="1139"/>
    </row>
    <row r="83" spans="1:9" x14ac:dyDescent="0.2">
      <c r="A83" s="1139"/>
      <c r="B83" s="1139"/>
      <c r="C83" s="1139"/>
      <c r="D83" s="1139"/>
      <c r="E83" s="1139"/>
      <c r="F83" s="1139"/>
      <c r="G83" s="1139"/>
      <c r="H83" s="1139"/>
      <c r="I83" s="1139"/>
    </row>
    <row r="84" spans="1:9" x14ac:dyDescent="0.2">
      <c r="A84" s="1139"/>
      <c r="B84" s="1139"/>
      <c r="C84" s="1139"/>
      <c r="D84" s="1139"/>
      <c r="E84" s="1139"/>
      <c r="F84" s="1139"/>
      <c r="G84" s="1139"/>
      <c r="H84" s="1139"/>
      <c r="I84" s="1139"/>
    </row>
    <row r="85" spans="1:9" x14ac:dyDescent="0.2">
      <c r="B85" s="1139"/>
      <c r="C85" s="1139"/>
      <c r="D85" s="1139"/>
      <c r="F85" s="1139"/>
      <c r="G85" s="1139"/>
      <c r="H85" s="1139"/>
      <c r="I85" s="1139"/>
    </row>
    <row r="86" spans="1:9" x14ac:dyDescent="0.2">
      <c r="A86" s="1139"/>
      <c r="B86" s="1139"/>
      <c r="C86" s="1139"/>
      <c r="D86" s="1139"/>
      <c r="E86" s="1139"/>
      <c r="F86" s="1139"/>
      <c r="G86" s="301"/>
      <c r="H86" s="1139"/>
      <c r="I86" s="1139"/>
    </row>
    <row r="87" spans="1:9" x14ac:dyDescent="0.2">
      <c r="B87" s="1139"/>
      <c r="C87" s="1139"/>
      <c r="D87" s="1139"/>
      <c r="F87" s="1139"/>
      <c r="G87" s="1139"/>
      <c r="H87" s="1139"/>
      <c r="I87" s="1139"/>
    </row>
    <row r="88" spans="1:9" x14ac:dyDescent="0.2">
      <c r="A88" s="1139"/>
      <c r="B88" s="1139"/>
      <c r="C88" s="1139"/>
      <c r="D88" s="1139"/>
      <c r="E88" s="1139"/>
      <c r="F88" s="1139"/>
      <c r="G88" s="1139"/>
      <c r="H88" s="1139"/>
      <c r="I88" s="1139"/>
    </row>
    <row r="89" spans="1:9" x14ac:dyDescent="0.2">
      <c r="A89" s="1139"/>
      <c r="B89" s="1139"/>
      <c r="C89" s="1139"/>
      <c r="D89" s="1139"/>
      <c r="E89" s="301"/>
      <c r="F89" s="1139"/>
      <c r="G89" s="1139"/>
      <c r="H89" s="1139"/>
      <c r="I89" s="1139"/>
    </row>
    <row r="90" spans="1:9" x14ac:dyDescent="0.2">
      <c r="B90" s="1139"/>
      <c r="C90" s="1139"/>
      <c r="D90" s="1139"/>
      <c r="E90" s="301" t="s">
        <v>1344</v>
      </c>
      <c r="F90" s="1139"/>
      <c r="G90" s="1139"/>
      <c r="H90" s="1139"/>
      <c r="I90" s="1139"/>
    </row>
    <row r="91" spans="1:9" x14ac:dyDescent="0.2">
      <c r="B91" s="1140"/>
      <c r="C91" s="1139"/>
      <c r="D91" s="1139"/>
      <c r="E91" s="1139"/>
      <c r="F91" s="1139"/>
      <c r="G91" s="1139"/>
      <c r="H91" s="1139"/>
      <c r="I91" s="1139"/>
    </row>
    <row r="92" spans="1:9" ht="12.75" x14ac:dyDescent="0.2">
      <c r="A92" s="1335" t="s">
        <v>1011</v>
      </c>
      <c r="B92" s="1139"/>
      <c r="C92" s="1139"/>
      <c r="D92" s="1139"/>
      <c r="E92" s="1139"/>
      <c r="F92" s="1139"/>
      <c r="G92" s="1139"/>
      <c r="H92" s="1139"/>
      <c r="I92" s="1139"/>
    </row>
    <row r="93" spans="1:9" x14ac:dyDescent="0.2">
      <c r="A93" s="1139"/>
      <c r="B93" s="1139"/>
      <c r="C93" s="1139"/>
      <c r="D93" s="1139"/>
      <c r="E93" s="1139"/>
      <c r="F93" s="1139"/>
      <c r="G93" s="1139"/>
      <c r="H93" s="1139"/>
      <c r="I93" s="1139"/>
    </row>
    <row r="94" spans="1:9" x14ac:dyDescent="0.2">
      <c r="A94" s="1139"/>
      <c r="B94" s="1139"/>
      <c r="C94" s="1139"/>
      <c r="D94" s="1139"/>
      <c r="E94" s="1139"/>
      <c r="F94" s="1139"/>
      <c r="G94" s="1139"/>
      <c r="H94" s="1139"/>
      <c r="I94" s="1139"/>
    </row>
    <row r="95" spans="1:9" x14ac:dyDescent="0.2">
      <c r="A95" s="1139"/>
      <c r="B95" s="1139"/>
      <c r="C95" s="1139"/>
      <c r="D95" s="1139"/>
      <c r="E95" s="1139"/>
      <c r="F95" s="1139"/>
      <c r="G95" s="1139"/>
      <c r="H95" s="1139"/>
      <c r="I95" s="1139"/>
    </row>
    <row r="96" spans="1:9" x14ac:dyDescent="0.2">
      <c r="A96" s="1139"/>
      <c r="B96" s="1139"/>
      <c r="C96" s="1139"/>
      <c r="D96" s="1139"/>
      <c r="E96" s="1139"/>
      <c r="F96" s="1139"/>
      <c r="G96" s="1139"/>
      <c r="H96" s="1139"/>
      <c r="I96" s="1139"/>
    </row>
    <row r="97" spans="1:9" x14ac:dyDescent="0.2">
      <c r="A97" s="1139"/>
      <c r="B97" s="1139"/>
      <c r="C97" s="1139"/>
      <c r="D97" s="1139"/>
      <c r="E97" s="1139"/>
      <c r="F97" s="1139"/>
      <c r="G97" s="1139"/>
      <c r="H97" s="1455"/>
      <c r="I97" s="1139"/>
    </row>
    <row r="98" spans="1:9" x14ac:dyDescent="0.2">
      <c r="A98" s="1139"/>
      <c r="B98" s="1139"/>
      <c r="C98" s="1139"/>
      <c r="D98" s="1139"/>
      <c r="E98" s="1139"/>
      <c r="F98" s="1139"/>
      <c r="G98" s="1338"/>
      <c r="H98" s="1455"/>
      <c r="I98" s="1139"/>
    </row>
    <row r="99" spans="1:9" x14ac:dyDescent="0.2">
      <c r="A99" s="1139"/>
      <c r="B99" s="1139"/>
      <c r="C99" s="1139"/>
      <c r="D99" s="1139"/>
      <c r="E99" s="1139"/>
      <c r="F99" s="1139"/>
      <c r="G99" s="1456"/>
      <c r="H99" s="1336"/>
      <c r="I99" s="1139"/>
    </row>
    <row r="100" spans="1:9" x14ac:dyDescent="0.2">
      <c r="A100" s="1139"/>
      <c r="B100" s="1139"/>
      <c r="C100" s="1139"/>
      <c r="D100" s="1139"/>
      <c r="E100" s="1139"/>
      <c r="F100" s="1139"/>
      <c r="G100" s="1338"/>
      <c r="H100" s="1336"/>
      <c r="I100" s="1139"/>
    </row>
    <row r="101" spans="1:9" x14ac:dyDescent="0.2">
      <c r="A101" s="1139"/>
      <c r="B101" s="1139"/>
      <c r="C101" s="1139"/>
      <c r="D101" s="1139"/>
      <c r="E101" s="1139"/>
      <c r="F101" s="1139"/>
      <c r="G101" s="1337"/>
      <c r="H101" s="1336"/>
      <c r="I101" s="1139"/>
    </row>
    <row r="102" spans="1:9" x14ac:dyDescent="0.2">
      <c r="A102" s="1139"/>
      <c r="B102" s="1139"/>
      <c r="C102" s="1139"/>
      <c r="D102" s="1139"/>
      <c r="E102" s="1139"/>
      <c r="F102" s="1139"/>
      <c r="G102" s="1139"/>
      <c r="H102" s="1139"/>
      <c r="I102" s="1139"/>
    </row>
    <row r="115" spans="1:9" ht="12.75" x14ac:dyDescent="0.2">
      <c r="A115" s="1335" t="s">
        <v>1343</v>
      </c>
      <c r="B115" s="1140"/>
    </row>
    <row r="116" spans="1:9" x14ac:dyDescent="0.2">
      <c r="B116" s="1139"/>
      <c r="C116" s="1139"/>
      <c r="D116" s="1139"/>
      <c r="E116" s="1139"/>
      <c r="F116" s="1139"/>
      <c r="G116" s="1139"/>
      <c r="H116" s="1139"/>
      <c r="I116" s="1139"/>
    </row>
    <row r="117" spans="1:9" x14ac:dyDescent="0.2">
      <c r="A117" s="1139"/>
      <c r="B117" s="1139"/>
      <c r="C117" s="1139"/>
      <c r="D117" s="1139"/>
      <c r="E117" s="1139"/>
      <c r="F117" s="1139"/>
      <c r="G117" s="1139"/>
      <c r="H117" s="1139"/>
      <c r="I117" s="1139"/>
    </row>
    <row r="118" spans="1:9" x14ac:dyDescent="0.2">
      <c r="A118" s="1139"/>
      <c r="B118" s="1139"/>
      <c r="C118" s="1139"/>
      <c r="D118" s="1139"/>
      <c r="E118" s="1139"/>
      <c r="F118" s="1139"/>
      <c r="G118" s="319"/>
      <c r="H118" s="1139"/>
      <c r="I118" s="1139"/>
    </row>
    <row r="119" spans="1:9" x14ac:dyDescent="0.2">
      <c r="A119" s="1139"/>
      <c r="B119" s="1139"/>
      <c r="C119" s="1139"/>
      <c r="D119" s="1139"/>
      <c r="E119" s="1139"/>
      <c r="F119" s="1139"/>
      <c r="G119" s="1139"/>
      <c r="H119" s="1139"/>
      <c r="I119" s="1139"/>
    </row>
    <row r="120" spans="1:9" x14ac:dyDescent="0.2">
      <c r="A120" s="1139"/>
      <c r="B120" s="1139"/>
      <c r="C120" s="1139"/>
      <c r="D120" s="1139"/>
      <c r="E120" s="1139"/>
      <c r="F120" s="1139"/>
      <c r="G120" s="1139"/>
      <c r="H120" s="1455"/>
      <c r="I120" s="1139"/>
    </row>
    <row r="121" spans="1:9" x14ac:dyDescent="0.2">
      <c r="A121" s="1139"/>
      <c r="B121" s="1139"/>
      <c r="C121" s="1139"/>
      <c r="D121" s="1139"/>
      <c r="E121" s="1139"/>
      <c r="F121" s="1139"/>
      <c r="G121" s="1139"/>
      <c r="H121" s="1455"/>
      <c r="I121" s="1139"/>
    </row>
    <row r="122" spans="1:9" x14ac:dyDescent="0.2">
      <c r="A122" s="1139"/>
      <c r="B122" s="1139"/>
      <c r="C122" s="1139"/>
      <c r="D122" s="1139"/>
      <c r="E122" s="1139"/>
      <c r="F122" s="1139"/>
      <c r="G122" s="1139"/>
      <c r="H122" s="1139"/>
      <c r="I122" s="1139"/>
    </row>
    <row r="123" spans="1:9" x14ac:dyDescent="0.2">
      <c r="A123" s="1139"/>
      <c r="B123" s="1139"/>
      <c r="C123" s="1139"/>
      <c r="D123" s="1139"/>
      <c r="E123" s="1139"/>
      <c r="F123" s="1139"/>
      <c r="G123" s="1139"/>
      <c r="H123" s="1139"/>
      <c r="I123" s="1139"/>
    </row>
    <row r="124" spans="1:9" x14ac:dyDescent="0.2">
      <c r="A124" s="1139"/>
      <c r="B124" s="1139"/>
      <c r="C124" s="1139"/>
      <c r="D124" s="1139"/>
      <c r="E124" s="1139"/>
      <c r="F124" s="1139"/>
      <c r="G124" s="1139"/>
      <c r="H124" s="1139"/>
      <c r="I124" s="1139"/>
    </row>
    <row r="125" spans="1:9" x14ac:dyDescent="0.2">
      <c r="A125" s="1139"/>
      <c r="B125" s="1139"/>
      <c r="C125" s="1139"/>
      <c r="D125" s="1139"/>
      <c r="E125" s="1139"/>
      <c r="F125" s="1139"/>
      <c r="G125" s="1139"/>
      <c r="H125" s="1139"/>
      <c r="I125" s="1139"/>
    </row>
    <row r="126" spans="1:9" x14ac:dyDescent="0.2">
      <c r="A126" s="1139"/>
      <c r="B126" s="1139"/>
      <c r="C126" s="1139"/>
      <c r="D126" s="1139"/>
      <c r="E126" s="1139"/>
      <c r="F126" s="1139"/>
      <c r="G126" s="1139"/>
      <c r="H126" s="1139"/>
      <c r="I126" s="1139"/>
    </row>
    <row r="127" spans="1:9" x14ac:dyDescent="0.2">
      <c r="A127" s="1139"/>
      <c r="B127" s="1139"/>
      <c r="C127" s="1139"/>
      <c r="D127" s="1139"/>
      <c r="E127" s="1139"/>
      <c r="F127" s="1139"/>
      <c r="G127" s="1139"/>
      <c r="H127" s="1139"/>
      <c r="I127" s="1139"/>
    </row>
    <row r="128" spans="1:9" x14ac:dyDescent="0.2">
      <c r="A128" s="1139"/>
      <c r="B128" s="1139"/>
      <c r="C128" s="1139"/>
      <c r="D128" s="1139"/>
      <c r="E128" s="1139"/>
      <c r="F128" s="1139"/>
      <c r="G128" s="1139"/>
      <c r="H128" s="1139"/>
      <c r="I128" s="1139"/>
    </row>
    <row r="129" spans="1:9" x14ac:dyDescent="0.2">
      <c r="A129" s="1139"/>
      <c r="B129" s="1139"/>
      <c r="C129" s="1139"/>
      <c r="D129" s="1139"/>
      <c r="E129" s="1139"/>
      <c r="F129" s="1139"/>
      <c r="G129" s="1139"/>
      <c r="H129" s="1139"/>
      <c r="I129" s="1139"/>
    </row>
    <row r="130" spans="1:9" x14ac:dyDescent="0.2">
      <c r="A130" s="1139"/>
      <c r="B130" s="1139"/>
      <c r="C130" s="1139"/>
      <c r="D130" s="1139"/>
      <c r="E130" s="1139"/>
      <c r="F130" s="1139"/>
      <c r="G130" s="1139"/>
      <c r="H130" s="1139"/>
      <c r="I130" s="1139"/>
    </row>
    <row r="131" spans="1:9" x14ac:dyDescent="0.2">
      <c r="A131" s="1139"/>
      <c r="B131" s="1139"/>
      <c r="C131" s="1139"/>
      <c r="D131" s="1139"/>
      <c r="E131" s="1139"/>
      <c r="F131" s="1139"/>
      <c r="G131" s="1139"/>
      <c r="H131" s="1139"/>
      <c r="I131" s="1139"/>
    </row>
    <row r="132" spans="1:9" x14ac:dyDescent="0.2">
      <c r="A132" s="1139"/>
      <c r="B132" s="1139"/>
      <c r="C132" s="1139"/>
      <c r="D132" s="1139"/>
      <c r="E132" s="1139"/>
      <c r="F132" s="1139"/>
      <c r="G132" s="1139"/>
      <c r="H132" s="1139"/>
      <c r="I132" s="1139"/>
    </row>
    <row r="133" spans="1:9" x14ac:dyDescent="0.2">
      <c r="A133" s="1139"/>
      <c r="B133" s="1139"/>
      <c r="C133" s="1139"/>
      <c r="D133" s="1139"/>
      <c r="F133" s="1139"/>
      <c r="G133" s="1139"/>
      <c r="H133" s="1139"/>
      <c r="I133" s="1139"/>
    </row>
    <row r="134" spans="1:9" x14ac:dyDescent="0.2">
      <c r="B134" s="1139"/>
      <c r="C134" s="1139"/>
      <c r="D134" s="1139"/>
      <c r="E134" s="1139" t="s">
        <v>647</v>
      </c>
      <c r="F134" s="1139"/>
      <c r="G134" s="1139"/>
      <c r="H134" s="1139"/>
      <c r="I134" s="1139"/>
    </row>
    <row r="135" spans="1:9" x14ac:dyDescent="0.2">
      <c r="A135" s="1139"/>
      <c r="B135" s="1139"/>
      <c r="C135" s="1139"/>
      <c r="D135" s="1139"/>
      <c r="F135" s="1139"/>
      <c r="G135" s="1139"/>
      <c r="H135" s="1139"/>
      <c r="I135" s="1139"/>
    </row>
    <row r="136" spans="1:9" ht="12.75" x14ac:dyDescent="0.2">
      <c r="A136" s="1334" t="s">
        <v>1010</v>
      </c>
      <c r="B136" s="1139"/>
      <c r="C136" s="1139"/>
      <c r="D136" s="1139"/>
      <c r="E136" s="1139"/>
      <c r="F136" s="1139"/>
      <c r="G136" s="1139"/>
      <c r="H136" s="1139"/>
      <c r="I136" s="1139"/>
    </row>
    <row r="137" spans="1:9" x14ac:dyDescent="0.2">
      <c r="A137" s="1139"/>
      <c r="B137" s="1139"/>
      <c r="C137" s="1139"/>
      <c r="D137" s="1139"/>
      <c r="E137" s="1139"/>
      <c r="F137" s="1139"/>
      <c r="G137" s="1139"/>
      <c r="H137" s="1139"/>
      <c r="I137" s="1139"/>
    </row>
    <row r="138" spans="1:9" x14ac:dyDescent="0.2">
      <c r="A138" s="1139"/>
      <c r="B138" s="1139"/>
      <c r="C138" s="1139"/>
      <c r="D138" s="1139"/>
      <c r="E138" s="1139"/>
      <c r="F138" s="1139"/>
      <c r="G138" s="319"/>
      <c r="H138" s="1139"/>
      <c r="I138" s="1139"/>
    </row>
    <row r="139" spans="1:9" x14ac:dyDescent="0.2">
      <c r="A139" s="1139"/>
      <c r="B139" s="1139"/>
      <c r="C139" s="1139"/>
      <c r="D139" s="1139"/>
      <c r="E139" s="1139"/>
      <c r="F139" s="1139"/>
      <c r="G139" s="1139"/>
      <c r="H139" s="1139"/>
      <c r="I139" s="1139"/>
    </row>
    <row r="140" spans="1:9" x14ac:dyDescent="0.2">
      <c r="A140" s="1139"/>
      <c r="B140" s="1139"/>
      <c r="C140" s="1139"/>
      <c r="D140" s="1139"/>
      <c r="E140" s="1139"/>
      <c r="F140" s="1139"/>
      <c r="G140" s="1455"/>
      <c r="H140" s="1139"/>
      <c r="I140" s="1139"/>
    </row>
    <row r="141" spans="1:9" x14ac:dyDescent="0.2">
      <c r="A141" s="1139"/>
      <c r="B141" s="1139"/>
      <c r="C141" s="1139"/>
      <c r="D141" s="1139"/>
      <c r="E141" s="1139"/>
      <c r="F141" s="1139"/>
      <c r="G141" s="1455"/>
      <c r="I141" s="1139"/>
    </row>
    <row r="142" spans="1:9" x14ac:dyDescent="0.2">
      <c r="A142" s="1139"/>
      <c r="B142" s="1139"/>
      <c r="C142" s="1139"/>
      <c r="D142" s="1139"/>
      <c r="E142" s="1139"/>
      <c r="F142" s="1139"/>
      <c r="G142" s="1139"/>
      <c r="I142" s="1139"/>
    </row>
    <row r="143" spans="1:9" x14ac:dyDescent="0.2">
      <c r="A143" s="1139"/>
      <c r="B143" s="1139"/>
      <c r="C143" s="1139"/>
      <c r="D143" s="1139"/>
      <c r="E143" s="1139"/>
      <c r="F143" s="1139"/>
      <c r="G143" s="1139"/>
      <c r="H143" s="1140"/>
      <c r="I143" s="1140"/>
    </row>
    <row r="144" spans="1:9" x14ac:dyDescent="0.2">
      <c r="A144" s="1139"/>
      <c r="B144" s="1139"/>
      <c r="C144" s="1139"/>
      <c r="D144" s="1139"/>
      <c r="E144" s="1139"/>
      <c r="F144" s="1139"/>
      <c r="G144" s="1139"/>
      <c r="H144" s="1139"/>
      <c r="I144" s="1139"/>
    </row>
    <row r="145" spans="1:9" x14ac:dyDescent="0.2">
      <c r="A145" s="1139"/>
      <c r="B145" s="1139"/>
      <c r="C145" s="1139"/>
      <c r="D145" s="1139"/>
      <c r="E145" s="1139"/>
      <c r="F145" s="1139"/>
      <c r="G145" s="1139"/>
      <c r="H145" s="1139"/>
      <c r="I145" s="1139"/>
    </row>
    <row r="146" spans="1:9" x14ac:dyDescent="0.2">
      <c r="A146" s="1139"/>
      <c r="B146" s="1139"/>
      <c r="C146" s="1139"/>
      <c r="D146" s="1139"/>
      <c r="E146" s="1139"/>
      <c r="F146" s="1139"/>
      <c r="G146" s="1139"/>
      <c r="H146" s="1139"/>
      <c r="I146" s="1139"/>
    </row>
    <row r="147" spans="1:9" x14ac:dyDescent="0.2">
      <c r="A147" s="1139"/>
      <c r="B147" s="1139"/>
      <c r="C147" s="1139"/>
      <c r="D147" s="1139"/>
      <c r="E147" s="1139"/>
      <c r="F147" s="1139"/>
      <c r="H147" s="1139"/>
      <c r="I147" s="1139"/>
    </row>
    <row r="148" spans="1:9" x14ac:dyDescent="0.2">
      <c r="A148" s="1139"/>
      <c r="B148" s="1139"/>
      <c r="C148" s="1139"/>
      <c r="D148" s="1139"/>
      <c r="E148" s="1139"/>
      <c r="F148" s="1139"/>
      <c r="G148" s="1139"/>
      <c r="H148" s="1139"/>
      <c r="I148" s="1139"/>
    </row>
    <row r="149" spans="1:9" x14ac:dyDescent="0.2">
      <c r="A149" s="1139"/>
      <c r="B149" s="1139"/>
      <c r="C149" s="1139"/>
      <c r="D149" s="1139"/>
      <c r="E149" s="1139"/>
      <c r="F149" s="1139"/>
      <c r="G149" s="1139"/>
      <c r="H149" s="1139"/>
      <c r="I149" s="1139"/>
    </row>
    <row r="150" spans="1:9" x14ac:dyDescent="0.2">
      <c r="A150" s="1139"/>
      <c r="B150" s="1139"/>
      <c r="C150" s="1139"/>
      <c r="D150" s="1139"/>
      <c r="E150" s="1139"/>
      <c r="F150" s="1139"/>
      <c r="G150" s="1139"/>
      <c r="H150" s="1139"/>
      <c r="I150" s="1139"/>
    </row>
    <row r="151" spans="1:9" x14ac:dyDescent="0.2">
      <c r="A151" s="1139"/>
      <c r="B151" s="1139"/>
      <c r="C151" s="1139"/>
      <c r="D151" s="1139"/>
      <c r="E151" s="1139"/>
      <c r="F151" s="1139"/>
      <c r="G151" s="1139"/>
      <c r="H151" s="1139"/>
      <c r="I151" s="1139"/>
    </row>
    <row r="152" spans="1:9" x14ac:dyDescent="0.2">
      <c r="A152" s="1139"/>
      <c r="B152" s="1139"/>
      <c r="C152" s="1139"/>
      <c r="D152" s="1139"/>
      <c r="F152" s="1139"/>
      <c r="G152" s="1139"/>
      <c r="H152" s="1139"/>
      <c r="I152" s="1139"/>
    </row>
    <row r="153" spans="1:9" x14ac:dyDescent="0.2">
      <c r="A153" s="1139"/>
      <c r="B153" s="1139"/>
      <c r="C153" s="1139"/>
      <c r="D153" s="1139"/>
      <c r="F153" s="1139"/>
      <c r="G153" s="1139"/>
      <c r="H153" s="1139"/>
      <c r="I153" s="1139"/>
    </row>
    <row r="154" spans="1:9" x14ac:dyDescent="0.2">
      <c r="B154" s="1139"/>
      <c r="C154" s="1139"/>
      <c r="D154" s="1139"/>
      <c r="E154" s="1139"/>
      <c r="F154" s="1139"/>
      <c r="G154" s="1139"/>
      <c r="H154" s="1139"/>
      <c r="I154" s="1139"/>
    </row>
    <row r="155" spans="1:9" x14ac:dyDescent="0.2">
      <c r="B155" s="1139"/>
      <c r="C155" s="1139"/>
      <c r="D155" s="1139"/>
      <c r="E155" s="1139" t="s">
        <v>647</v>
      </c>
      <c r="F155" s="1139"/>
      <c r="G155" s="1139"/>
      <c r="H155" s="1139"/>
      <c r="I155" s="1139"/>
    </row>
    <row r="156" spans="1:9" x14ac:dyDescent="0.2">
      <c r="A156" s="1139"/>
      <c r="B156" s="1139"/>
      <c r="C156" s="1139"/>
      <c r="D156" s="1139"/>
      <c r="F156" s="1139"/>
      <c r="G156" s="1139"/>
      <c r="H156" s="1139"/>
      <c r="I156" s="1139"/>
    </row>
    <row r="157" spans="1:9" x14ac:dyDescent="0.2">
      <c r="A157" s="1139"/>
      <c r="B157" s="1139"/>
      <c r="C157" s="1139"/>
      <c r="D157" s="1139"/>
      <c r="E157" s="1139"/>
      <c r="F157" s="1139"/>
      <c r="G157" s="1139"/>
      <c r="H157" s="1139"/>
      <c r="I157" s="1139"/>
    </row>
    <row r="158" spans="1:9" ht="12.75" x14ac:dyDescent="0.2">
      <c r="A158" s="1334" t="s">
        <v>1342</v>
      </c>
      <c r="B158" s="1139"/>
      <c r="C158" s="1139"/>
      <c r="D158" s="1139"/>
      <c r="E158" s="1139"/>
      <c r="F158" s="1139"/>
      <c r="G158" s="1139"/>
      <c r="H158" s="1139"/>
      <c r="I158" s="1139"/>
    </row>
    <row r="159" spans="1:9" x14ac:dyDescent="0.2">
      <c r="A159" s="1139"/>
      <c r="B159" s="1139"/>
      <c r="C159" s="1139"/>
      <c r="D159" s="1139"/>
      <c r="E159" s="1139"/>
      <c r="F159" s="1139"/>
      <c r="G159" s="1139"/>
      <c r="H159" s="1139"/>
      <c r="I159" s="1139"/>
    </row>
    <row r="160" spans="1:9" x14ac:dyDescent="0.2">
      <c r="A160" s="1139"/>
      <c r="B160" s="1139"/>
      <c r="C160" s="1139"/>
      <c r="D160" s="1139"/>
      <c r="E160" s="1139"/>
      <c r="F160" s="1139"/>
      <c r="G160" s="319"/>
      <c r="H160" s="1139"/>
      <c r="I160" s="1139"/>
    </row>
    <row r="161" spans="1:9" x14ac:dyDescent="0.2">
      <c r="A161" s="1139"/>
      <c r="B161" s="1139"/>
      <c r="C161" s="1139"/>
      <c r="D161" s="1139"/>
      <c r="E161" s="1139"/>
      <c r="F161" s="1139"/>
      <c r="G161" s="1139"/>
      <c r="H161" s="1139"/>
      <c r="I161" s="1139"/>
    </row>
    <row r="162" spans="1:9" x14ac:dyDescent="0.2">
      <c r="A162" s="1139"/>
      <c r="B162" s="1139"/>
      <c r="C162" s="1139"/>
      <c r="D162" s="1139"/>
      <c r="E162" s="1139"/>
      <c r="F162" s="1139"/>
      <c r="G162" s="1455"/>
      <c r="H162" s="1139"/>
      <c r="I162" s="1139"/>
    </row>
    <row r="163" spans="1:9" x14ac:dyDescent="0.2">
      <c r="A163" s="1139"/>
      <c r="B163" s="299"/>
      <c r="C163" s="1139"/>
      <c r="D163" s="1139"/>
      <c r="E163" s="1139"/>
      <c r="F163" s="1139"/>
      <c r="G163" s="1455"/>
      <c r="H163" s="1139"/>
      <c r="I163" s="1139"/>
    </row>
    <row r="164" spans="1:9" x14ac:dyDescent="0.2">
      <c r="A164" s="1139"/>
      <c r="B164" s="1139"/>
      <c r="C164" s="1139"/>
      <c r="D164" s="1139"/>
      <c r="E164" s="1139"/>
      <c r="F164" s="1139"/>
      <c r="G164" s="1139"/>
      <c r="H164" s="1139"/>
      <c r="I164" s="1139"/>
    </row>
    <row r="165" spans="1:9" x14ac:dyDescent="0.2">
      <c r="A165" s="1139"/>
      <c r="B165" s="1139"/>
      <c r="C165" s="1139"/>
      <c r="D165" s="1139"/>
      <c r="E165" s="1139"/>
      <c r="F165" s="1139"/>
      <c r="G165" s="1139"/>
      <c r="H165" s="1139"/>
      <c r="I165" s="1139"/>
    </row>
    <row r="166" spans="1:9" x14ac:dyDescent="0.2">
      <c r="A166" s="1139"/>
      <c r="B166" s="1139"/>
      <c r="C166" s="1139"/>
      <c r="D166" s="1139"/>
      <c r="E166" s="1139"/>
      <c r="F166" s="1139"/>
      <c r="G166" s="1139"/>
      <c r="H166" s="1139"/>
      <c r="I166" s="1139"/>
    </row>
    <row r="167" spans="1:9" x14ac:dyDescent="0.2">
      <c r="A167" s="1139"/>
      <c r="B167" s="1139"/>
      <c r="C167" s="1139"/>
      <c r="D167" s="1139"/>
      <c r="E167" s="1139"/>
      <c r="F167" s="1139"/>
      <c r="G167" s="1139"/>
      <c r="H167" s="1139"/>
      <c r="I167" s="1139"/>
    </row>
    <row r="168" spans="1:9" x14ac:dyDescent="0.2">
      <c r="A168" s="1139"/>
      <c r="B168" s="1139"/>
      <c r="C168" s="1139"/>
      <c r="D168" s="1139"/>
      <c r="E168" s="1139"/>
      <c r="F168" s="1139"/>
      <c r="G168" s="1139"/>
      <c r="H168" s="1139"/>
      <c r="I168" s="1139"/>
    </row>
    <row r="169" spans="1:9" x14ac:dyDescent="0.2">
      <c r="A169" s="1139"/>
      <c r="B169" s="1139"/>
      <c r="C169" s="1139"/>
      <c r="D169" s="1139"/>
      <c r="E169" s="1139"/>
      <c r="F169" s="1139"/>
      <c r="G169" s="1139"/>
      <c r="H169" s="1139"/>
      <c r="I169" s="1139"/>
    </row>
    <row r="177" spans="5:5" x14ac:dyDescent="0.2">
      <c r="E177" s="1138" t="s">
        <v>647</v>
      </c>
    </row>
  </sheetData>
  <mergeCells count="2">
    <mergeCell ref="B3:C3"/>
    <mergeCell ref="B25:C25"/>
  </mergeCells>
  <printOptions horizontalCentered="1"/>
  <pageMargins left="0.7" right="0.7" top="0.75" bottom="0.75" header="0.3" footer="0.3"/>
  <pageSetup paperSize="9" scale="96" orientation="portrait" r:id="rId1"/>
  <rowBreaks count="2" manualBreakCount="2">
    <brk id="49" max="8" man="1"/>
    <brk id="111" max="8" man="1"/>
  </rowBreaks>
  <ignoredErrors>
    <ignoredError sqref="E26:I35 E4:I21" numberStoredAsText="1"/>
  </ignoredError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491521" r:id="rId5">
          <objectPr defaultSize="0" autoPict="0" r:id="rId6">
            <anchor moveWithCells="1">
              <from>
                <xdr:col>0</xdr:col>
                <xdr:colOff>57150</xdr:colOff>
                <xdr:row>159</xdr:row>
                <xdr:rowOff>19050</xdr:rowOff>
              </from>
              <to>
                <xdr:col>5</xdr:col>
                <xdr:colOff>247650</xdr:colOff>
                <xdr:row>174</xdr:row>
                <xdr:rowOff>9525</xdr:rowOff>
              </to>
            </anchor>
          </objectPr>
        </oleObject>
      </mc:Choice>
      <mc:Fallback>
        <oleObject progId="Mbnd.mbnd" shapeId="491521" r:id="rId5"/>
      </mc:Fallback>
    </mc:AlternateContent>
    <mc:AlternateContent xmlns:mc="http://schemas.openxmlformats.org/markup-compatibility/2006">
      <mc:Choice Requires="x14">
        <oleObject progId="Mbnd.mbnd" shapeId="491522" r:id="rId7">
          <objectPr defaultSize="0" autoPict="0" r:id="rId8">
            <anchor moveWithCells="1">
              <from>
                <xdr:col>0</xdr:col>
                <xdr:colOff>19050</xdr:colOff>
                <xdr:row>115</xdr:row>
                <xdr:rowOff>123825</xdr:rowOff>
              </from>
              <to>
                <xdr:col>5</xdr:col>
                <xdr:colOff>38100</xdr:colOff>
                <xdr:row>130</xdr:row>
                <xdr:rowOff>104775</xdr:rowOff>
              </to>
            </anchor>
          </objectPr>
        </oleObject>
      </mc:Choice>
      <mc:Fallback>
        <oleObject progId="Mbnd.mbnd" shapeId="491522" r:id="rId7"/>
      </mc:Fallback>
    </mc:AlternateContent>
    <mc:AlternateContent xmlns:mc="http://schemas.openxmlformats.org/markup-compatibility/2006">
      <mc:Choice Requires="x14">
        <oleObject progId="Mbnd.mbnd" shapeId="491523" r:id="rId9">
          <objectPr defaultSize="0" autoPict="0" r:id="rId10">
            <anchor moveWithCells="1">
              <from>
                <xdr:col>0</xdr:col>
                <xdr:colOff>0</xdr:colOff>
                <xdr:row>50</xdr:row>
                <xdr:rowOff>76200</xdr:rowOff>
              </from>
              <to>
                <xdr:col>5</xdr:col>
                <xdr:colOff>28575</xdr:colOff>
                <xdr:row>65</xdr:row>
                <xdr:rowOff>66675</xdr:rowOff>
              </to>
            </anchor>
          </objectPr>
        </oleObject>
      </mc:Choice>
      <mc:Fallback>
        <oleObject progId="Mbnd.mbnd" shapeId="491523" r:id="rId9"/>
      </mc:Fallback>
    </mc:AlternateContent>
    <mc:AlternateContent xmlns:mc="http://schemas.openxmlformats.org/markup-compatibility/2006">
      <mc:Choice Requires="x14">
        <oleObject progId="Mbnd.mbnd" shapeId="491524" r:id="rId11">
          <objectPr defaultSize="0" autoPict="0" r:id="rId12">
            <anchor moveWithCells="1">
              <from>
                <xdr:col>0</xdr:col>
                <xdr:colOff>47625</xdr:colOff>
                <xdr:row>137</xdr:row>
                <xdr:rowOff>9525</xdr:rowOff>
              </from>
              <to>
                <xdr:col>5</xdr:col>
                <xdr:colOff>47625</xdr:colOff>
                <xdr:row>152</xdr:row>
                <xdr:rowOff>38100</xdr:rowOff>
              </to>
            </anchor>
          </objectPr>
        </oleObject>
      </mc:Choice>
      <mc:Fallback>
        <oleObject progId="Mbnd.mbnd" shapeId="491524" r:id="rId11"/>
      </mc:Fallback>
    </mc:AlternateContent>
    <mc:AlternateContent xmlns:mc="http://schemas.openxmlformats.org/markup-compatibility/2006">
      <mc:Choice Requires="x14">
        <oleObject progId="Mbnd.mbnd" shapeId="491525" r:id="rId13">
          <objectPr defaultSize="0" autoPict="0" r:id="rId14">
            <anchor moveWithCells="1">
              <from>
                <xdr:col>0</xdr:col>
                <xdr:colOff>0</xdr:colOff>
                <xdr:row>92</xdr:row>
                <xdr:rowOff>38100</xdr:rowOff>
              </from>
              <to>
                <xdr:col>4</xdr:col>
                <xdr:colOff>619125</xdr:colOff>
                <xdr:row>107</xdr:row>
                <xdr:rowOff>95250</xdr:rowOff>
              </to>
            </anchor>
          </objectPr>
        </oleObject>
      </mc:Choice>
      <mc:Fallback>
        <oleObject progId="Mbnd.mbnd" shapeId="491525" r:id="rId13"/>
      </mc:Fallback>
    </mc:AlternateContent>
    <mc:AlternateContent xmlns:mc="http://schemas.openxmlformats.org/markup-compatibility/2006">
      <mc:Choice Requires="x14">
        <oleObject progId="Mbnd.mbnd" shapeId="491526" r:id="rId15">
          <objectPr defaultSize="0" autoPict="0" r:id="rId16">
            <anchor moveWithCells="1">
              <from>
                <xdr:col>0</xdr:col>
                <xdr:colOff>0</xdr:colOff>
                <xdr:row>70</xdr:row>
                <xdr:rowOff>47625</xdr:rowOff>
              </from>
              <to>
                <xdr:col>4</xdr:col>
                <xdr:colOff>638175</xdr:colOff>
                <xdr:row>87</xdr:row>
                <xdr:rowOff>47625</xdr:rowOff>
              </to>
            </anchor>
          </objectPr>
        </oleObject>
      </mc:Choice>
      <mc:Fallback>
        <oleObject progId="Mbnd.mbnd" shapeId="491526" r:id="rId1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44ACA-202E-4043-96C7-7D09139EB202}">
  <sheetPr>
    <tabColor theme="6" tint="0.59999389629810485"/>
  </sheetPr>
  <dimension ref="A1:BG330"/>
  <sheetViews>
    <sheetView view="pageBreakPreview" topLeftCell="A58" zoomScaleNormal="100" zoomScaleSheetLayoutView="100" zoomScalePageLayoutView="110" workbookViewId="0">
      <selection activeCell="B29" sqref="B29"/>
    </sheetView>
  </sheetViews>
  <sheetFormatPr defaultColWidth="9.140625" defaultRowHeight="11.25" x14ac:dyDescent="0.2"/>
  <cols>
    <col min="1" max="1" width="34.42578125" style="1356" customWidth="1"/>
    <col min="2" max="2" width="6.5703125" style="1356" customWidth="1"/>
    <col min="3" max="3" width="6.5703125" style="1359" customWidth="1"/>
    <col min="4" max="14" width="6.5703125" style="1356" customWidth="1"/>
    <col min="15" max="15" width="29.5703125" style="1356" customWidth="1"/>
    <col min="16" max="18" width="7.140625" style="1360" customWidth="1"/>
    <col min="19" max="27" width="7.140625" style="1356" customWidth="1"/>
    <col min="28" max="28" width="35.42578125" style="1356" customWidth="1"/>
    <col min="29" max="29" width="7.42578125" style="1356" customWidth="1"/>
    <col min="30" max="30" width="7.140625" style="1356" customWidth="1"/>
    <col min="31" max="31" width="5.7109375" style="1359" customWidth="1"/>
    <col min="32" max="34" width="5.7109375" style="60" customWidth="1"/>
    <col min="35" max="37" width="5.7109375" style="1359" customWidth="1"/>
    <col min="38" max="40" width="5.7109375" style="1358" customWidth="1"/>
    <col min="41" max="41" width="5.7109375" style="1357" customWidth="1"/>
    <col min="42" max="42" width="5.85546875" style="1357" customWidth="1"/>
    <col min="43" max="43" width="5.7109375" style="1357" customWidth="1"/>
    <col min="44" max="44" width="30.5703125" style="1356" customWidth="1"/>
    <col min="45" max="46" width="7.7109375" style="1356" customWidth="1"/>
    <col min="47" max="53" width="6.85546875" style="1359" customWidth="1"/>
    <col min="54" max="54" width="6.85546875" style="50" customWidth="1"/>
    <col min="55" max="55" width="6.85546875" style="49" customWidth="1"/>
    <col min="56" max="57" width="6.85546875" style="1358" customWidth="1"/>
    <col min="58" max="59" width="6.85546875" style="1357" customWidth="1"/>
    <col min="60" max="16384" width="9.140625" style="1356"/>
  </cols>
  <sheetData>
    <row r="1" spans="1:59" ht="13.5" customHeight="1" x14ac:dyDescent="0.2">
      <c r="A1" s="121" t="s">
        <v>911</v>
      </c>
      <c r="B1" s="121"/>
      <c r="C1" s="121"/>
      <c r="D1" s="121"/>
      <c r="E1" s="122"/>
      <c r="F1" s="122"/>
      <c r="G1" s="1359"/>
      <c r="H1" s="1359"/>
      <c r="I1" s="1359"/>
      <c r="J1" s="1359"/>
      <c r="K1" s="1359"/>
      <c r="L1" s="1359"/>
      <c r="M1" s="1359"/>
      <c r="N1" s="1359"/>
      <c r="O1" s="2594" t="s">
        <v>911</v>
      </c>
      <c r="P1" s="2594"/>
      <c r="Q1" s="2594"/>
      <c r="R1" s="2594"/>
      <c r="S1" s="2594"/>
      <c r="T1" s="2594"/>
      <c r="U1" s="2594"/>
      <c r="V1" s="2594"/>
      <c r="W1" s="2594"/>
      <c r="X1" s="2594"/>
      <c r="Y1" s="2594"/>
      <c r="Z1" s="2594"/>
      <c r="AA1" s="2594"/>
      <c r="AB1" s="658" t="s">
        <v>910</v>
      </c>
      <c r="AC1" s="658"/>
      <c r="AD1" s="658"/>
      <c r="AE1" s="655"/>
      <c r="AF1" s="987"/>
      <c r="AG1" s="987"/>
      <c r="AH1" s="987"/>
      <c r="AI1" s="655"/>
      <c r="AJ1" s="655"/>
      <c r="AK1" s="657"/>
      <c r="AL1" s="653"/>
      <c r="AM1" s="653"/>
      <c r="AN1" s="653"/>
      <c r="AO1" s="656"/>
      <c r="AP1" s="656"/>
      <c r="AQ1" s="656"/>
      <c r="AR1" s="655" t="s">
        <v>910</v>
      </c>
      <c r="AS1" s="655"/>
      <c r="AT1" s="655"/>
      <c r="AU1" s="655"/>
      <c r="AV1" s="655"/>
      <c r="AW1" s="655"/>
      <c r="AX1" s="655"/>
      <c r="AY1" s="655"/>
      <c r="AZ1" s="655"/>
      <c r="BA1" s="655"/>
      <c r="BB1" s="654"/>
      <c r="BC1" s="119"/>
      <c r="BD1" s="653"/>
      <c r="BE1" s="653"/>
      <c r="BF1" s="653"/>
      <c r="BG1" s="653"/>
    </row>
    <row r="2" spans="1:59" ht="13.5" customHeight="1" x14ac:dyDescent="0.2">
      <c r="A2" s="1359" t="s">
        <v>291</v>
      </c>
      <c r="B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  <c r="N2" s="1359"/>
      <c r="AR2" s="1359"/>
      <c r="AS2" s="1359"/>
      <c r="AT2" s="1359"/>
      <c r="BF2" s="1358"/>
      <c r="BG2" s="1358"/>
    </row>
    <row r="3" spans="1:59" ht="13.5" customHeight="1" x14ac:dyDescent="0.2">
      <c r="A3" s="125" t="s">
        <v>290</v>
      </c>
      <c r="B3" s="125"/>
      <c r="C3" s="125"/>
      <c r="D3" s="125"/>
      <c r="E3" s="125"/>
      <c r="F3" s="125"/>
      <c r="G3" s="1359"/>
      <c r="H3" s="1359"/>
      <c r="I3" s="1359"/>
      <c r="J3" s="1359"/>
      <c r="K3" s="1359"/>
      <c r="L3" s="1359"/>
      <c r="M3" s="1359"/>
      <c r="N3" s="1359"/>
      <c r="O3" s="124" t="s">
        <v>289</v>
      </c>
      <c r="P3" s="123"/>
      <c r="Q3" s="123"/>
      <c r="R3" s="123"/>
      <c r="S3" s="108"/>
      <c r="T3" s="108"/>
      <c r="AB3" s="2253" t="s">
        <v>290</v>
      </c>
      <c r="AC3" s="2253"/>
      <c r="AD3" s="2253"/>
      <c r="AE3" s="121"/>
      <c r="AF3" s="984"/>
      <c r="AG3" s="984"/>
      <c r="AH3" s="984"/>
      <c r="AI3" s="121"/>
      <c r="AJ3" s="121"/>
      <c r="AK3" s="122"/>
      <c r="AL3" s="111"/>
      <c r="AM3" s="111"/>
      <c r="AN3" s="111"/>
      <c r="AO3" s="110"/>
      <c r="AR3" s="121" t="s">
        <v>289</v>
      </c>
      <c r="AS3" s="121"/>
      <c r="AT3" s="121"/>
      <c r="AU3" s="120"/>
      <c r="AV3" s="120"/>
      <c r="AW3" s="120"/>
      <c r="AX3" s="120"/>
      <c r="AY3" s="120"/>
      <c r="AZ3" s="120"/>
      <c r="BA3" s="121"/>
      <c r="BB3" s="120"/>
      <c r="BC3" s="119"/>
      <c r="BD3" s="111"/>
      <c r="BE3" s="111"/>
      <c r="BF3" s="1358"/>
      <c r="BG3" s="1358"/>
    </row>
    <row r="4" spans="1:59" ht="20.25" customHeight="1" x14ac:dyDescent="0.2">
      <c r="A4" s="1359"/>
      <c r="B4" s="1359"/>
      <c r="D4" s="1359"/>
      <c r="E4" s="1359"/>
      <c r="F4" s="1359"/>
      <c r="G4" s="1359"/>
      <c r="H4" s="1359"/>
      <c r="I4" s="1359"/>
      <c r="J4" s="1359"/>
      <c r="K4" s="1359"/>
      <c r="L4" s="1359"/>
      <c r="M4" s="1359"/>
      <c r="N4" s="1359"/>
      <c r="AR4" s="1359"/>
      <c r="AS4" s="1359"/>
      <c r="AT4" s="1359"/>
      <c r="AU4" s="50"/>
      <c r="AV4" s="50"/>
      <c r="AW4" s="50"/>
      <c r="AX4" s="50"/>
      <c r="AY4" s="50"/>
      <c r="AZ4" s="50"/>
      <c r="BF4" s="1358"/>
      <c r="BG4" s="1358"/>
    </row>
    <row r="5" spans="1:59" ht="35.25" customHeight="1" thickBot="1" x14ac:dyDescent="0.25">
      <c r="A5" s="100" t="s">
        <v>173</v>
      </c>
      <c r="B5" s="2567" t="s">
        <v>1587</v>
      </c>
      <c r="C5" s="646">
        <v>2018</v>
      </c>
      <c r="D5" s="646">
        <v>2017</v>
      </c>
      <c r="E5" s="99">
        <v>2016</v>
      </c>
      <c r="F5" s="99">
        <v>2015</v>
      </c>
      <c r="G5" s="99">
        <v>2014</v>
      </c>
      <c r="H5" s="99">
        <v>2013</v>
      </c>
      <c r="I5" s="99">
        <v>2012</v>
      </c>
      <c r="J5" s="99">
        <v>2011</v>
      </c>
      <c r="K5" s="99">
        <v>2010</v>
      </c>
      <c r="L5" s="99">
        <v>2009</v>
      </c>
      <c r="M5" s="99">
        <v>2008</v>
      </c>
      <c r="N5" s="99">
        <v>2007</v>
      </c>
      <c r="O5" s="2373" t="s">
        <v>173</v>
      </c>
      <c r="P5" s="104">
        <v>2018</v>
      </c>
      <c r="Q5" s="104">
        <v>2017</v>
      </c>
      <c r="R5" s="104">
        <v>2016</v>
      </c>
      <c r="S5" s="104">
        <v>2015</v>
      </c>
      <c r="T5" s="104">
        <v>2014</v>
      </c>
      <c r="U5" s="104">
        <v>2013</v>
      </c>
      <c r="V5" s="104">
        <v>2012</v>
      </c>
      <c r="W5" s="104">
        <v>2011</v>
      </c>
      <c r="X5" s="104">
        <v>2010</v>
      </c>
      <c r="Y5" s="104">
        <v>2009</v>
      </c>
      <c r="Z5" s="104">
        <v>2008</v>
      </c>
      <c r="AA5" s="104">
        <v>2007</v>
      </c>
      <c r="AB5" s="2373" t="s">
        <v>173</v>
      </c>
      <c r="AC5" s="118" t="s">
        <v>1335</v>
      </c>
      <c r="AD5" s="118" t="s">
        <v>1004</v>
      </c>
      <c r="AE5" s="118" t="s">
        <v>957</v>
      </c>
      <c r="AF5" s="118" t="s">
        <v>874</v>
      </c>
      <c r="AG5" s="118" t="s">
        <v>817</v>
      </c>
      <c r="AH5" s="118" t="s">
        <v>787</v>
      </c>
      <c r="AI5" s="99" t="s">
        <v>722</v>
      </c>
      <c r="AJ5" s="99" t="s">
        <v>710</v>
      </c>
      <c r="AK5" s="99" t="s">
        <v>676</v>
      </c>
      <c r="AL5" s="99" t="s">
        <v>258</v>
      </c>
      <c r="AM5" s="99" t="s">
        <v>257</v>
      </c>
      <c r="AN5" s="99" t="s">
        <v>256</v>
      </c>
      <c r="AO5" s="99" t="s">
        <v>255</v>
      </c>
      <c r="AP5" s="99" t="s">
        <v>254</v>
      </c>
      <c r="AQ5" s="104" t="s">
        <v>253</v>
      </c>
      <c r="AR5" s="100" t="s">
        <v>173</v>
      </c>
      <c r="AS5" s="118" t="s">
        <v>1335</v>
      </c>
      <c r="AT5" s="118" t="s">
        <v>1004</v>
      </c>
      <c r="AU5" s="118" t="s">
        <v>957</v>
      </c>
      <c r="AV5" s="118" t="s">
        <v>874</v>
      </c>
      <c r="AW5" s="118" t="s">
        <v>817</v>
      </c>
      <c r="AX5" s="118" t="s">
        <v>787</v>
      </c>
      <c r="AY5" s="118" t="s">
        <v>722</v>
      </c>
      <c r="AZ5" s="118" t="s">
        <v>710</v>
      </c>
      <c r="BA5" s="99" t="s">
        <v>676</v>
      </c>
      <c r="BB5" s="99" t="s">
        <v>258</v>
      </c>
      <c r="BC5" s="99" t="s">
        <v>257</v>
      </c>
      <c r="BD5" s="99" t="s">
        <v>256</v>
      </c>
      <c r="BE5" s="99" t="s">
        <v>255</v>
      </c>
      <c r="BF5" s="99" t="s">
        <v>254</v>
      </c>
      <c r="BG5" s="99" t="s">
        <v>253</v>
      </c>
    </row>
    <row r="6" spans="1:59" ht="13.5" customHeight="1" x14ac:dyDescent="0.2">
      <c r="A6" s="1189" t="s">
        <v>286</v>
      </c>
      <c r="B6" s="116">
        <f>3210</f>
        <v>3210</v>
      </c>
      <c r="C6" s="116">
        <v>4491</v>
      </c>
      <c r="D6" s="116">
        <v>4666</v>
      </c>
      <c r="E6" s="116">
        <v>4727</v>
      </c>
      <c r="F6" s="116">
        <v>4963</v>
      </c>
      <c r="G6" s="116">
        <v>5482</v>
      </c>
      <c r="H6" s="116">
        <v>5525</v>
      </c>
      <c r="I6" s="116">
        <v>5563</v>
      </c>
      <c r="J6" s="116">
        <v>5456</v>
      </c>
      <c r="K6" s="116">
        <v>5159</v>
      </c>
      <c r="L6" s="116">
        <v>5281</v>
      </c>
      <c r="M6" s="116">
        <v>5093</v>
      </c>
      <c r="N6" s="116">
        <v>4282</v>
      </c>
      <c r="O6" s="1377"/>
      <c r="P6" s="1187"/>
      <c r="Q6" s="1187"/>
      <c r="R6" s="1187"/>
      <c r="S6" s="1187"/>
      <c r="T6" s="1187"/>
      <c r="U6" s="1187"/>
      <c r="V6" s="1376"/>
      <c r="W6" s="1376"/>
      <c r="X6" s="1376"/>
      <c r="Y6" s="1376"/>
      <c r="Z6" s="1376"/>
      <c r="AA6" s="1376"/>
      <c r="AB6" s="1360" t="s">
        <v>286</v>
      </c>
      <c r="AC6" s="71">
        <v>1083</v>
      </c>
      <c r="AD6" s="71">
        <v>1071</v>
      </c>
      <c r="AE6" s="71">
        <v>1056</v>
      </c>
      <c r="AF6" s="71">
        <v>1142</v>
      </c>
      <c r="AG6" s="71">
        <v>1123</v>
      </c>
      <c r="AH6" s="71">
        <v>1110</v>
      </c>
      <c r="AI6" s="71">
        <v>1116</v>
      </c>
      <c r="AJ6" s="71">
        <v>1109</v>
      </c>
      <c r="AK6" s="71">
        <v>1185</v>
      </c>
      <c r="AL6" s="1374">
        <v>1175</v>
      </c>
      <c r="AM6" s="1374">
        <v>1197</v>
      </c>
      <c r="AN6" s="1374">
        <v>1209</v>
      </c>
      <c r="AO6" s="1374">
        <v>1178</v>
      </c>
      <c r="AP6" s="1374">
        <v>1172</v>
      </c>
      <c r="AQ6" s="1374">
        <v>1168</v>
      </c>
      <c r="AR6" s="1375"/>
      <c r="AS6" s="1375"/>
      <c r="AT6" s="1375"/>
      <c r="AU6" s="113"/>
      <c r="AV6" s="113"/>
      <c r="AW6" s="113"/>
      <c r="AX6" s="113"/>
      <c r="AY6" s="113"/>
      <c r="AZ6" s="113"/>
      <c r="BA6" s="1375"/>
      <c r="BB6" s="1375"/>
      <c r="BC6" s="1369"/>
      <c r="BD6" s="1369"/>
      <c r="BE6" s="1369"/>
      <c r="BF6" s="1369"/>
      <c r="BG6" s="1374"/>
    </row>
    <row r="7" spans="1:59" ht="13.5" customHeight="1" x14ac:dyDescent="0.2">
      <c r="A7" s="1189" t="s">
        <v>160</v>
      </c>
      <c r="B7" s="116">
        <v>2236</v>
      </c>
      <c r="C7" s="116">
        <v>2993</v>
      </c>
      <c r="D7" s="116">
        <v>3369</v>
      </c>
      <c r="E7" s="116">
        <v>3238</v>
      </c>
      <c r="F7" s="116">
        <v>3230</v>
      </c>
      <c r="G7" s="116">
        <v>2842</v>
      </c>
      <c r="H7" s="116">
        <v>2642</v>
      </c>
      <c r="I7" s="116">
        <v>2468</v>
      </c>
      <c r="J7" s="116">
        <v>2395</v>
      </c>
      <c r="K7" s="116">
        <v>2156</v>
      </c>
      <c r="L7" s="116">
        <v>1693</v>
      </c>
      <c r="M7" s="116">
        <v>1883</v>
      </c>
      <c r="N7" s="116">
        <v>2140</v>
      </c>
      <c r="O7" s="117" t="s">
        <v>284</v>
      </c>
      <c r="P7" s="94"/>
      <c r="Q7" s="94"/>
      <c r="R7" s="94"/>
      <c r="S7" s="94"/>
      <c r="T7" s="94"/>
      <c r="U7" s="94"/>
      <c r="V7" s="1376"/>
      <c r="W7" s="1376"/>
      <c r="X7" s="1376"/>
      <c r="Y7" s="1376"/>
      <c r="Z7" s="1376"/>
      <c r="AA7" s="1376"/>
      <c r="AB7" s="1360" t="s">
        <v>285</v>
      </c>
      <c r="AC7" s="73">
        <v>756</v>
      </c>
      <c r="AD7" s="73">
        <v>743</v>
      </c>
      <c r="AE7" s="73">
        <v>737</v>
      </c>
      <c r="AF7" s="73">
        <v>720</v>
      </c>
      <c r="AG7" s="73">
        <v>703</v>
      </c>
      <c r="AH7" s="73">
        <v>800</v>
      </c>
      <c r="AI7" s="73">
        <v>770</v>
      </c>
      <c r="AJ7" s="73">
        <v>839</v>
      </c>
      <c r="AK7" s="73">
        <v>814</v>
      </c>
      <c r="AL7" s="1369">
        <v>850</v>
      </c>
      <c r="AM7" s="1369">
        <v>866</v>
      </c>
      <c r="AN7" s="1369">
        <v>867</v>
      </c>
      <c r="AO7" s="1369">
        <v>795</v>
      </c>
      <c r="AP7" s="1369">
        <v>804</v>
      </c>
      <c r="AQ7" s="1369">
        <v>772</v>
      </c>
      <c r="AR7" s="76" t="s">
        <v>284</v>
      </c>
      <c r="AS7" s="76"/>
      <c r="AT7" s="76"/>
      <c r="AU7" s="77"/>
      <c r="AV7" s="77"/>
      <c r="AW7" s="77"/>
      <c r="AX7" s="77"/>
      <c r="AY7" s="77"/>
      <c r="AZ7" s="77"/>
      <c r="BA7" s="76"/>
      <c r="BB7" s="102"/>
      <c r="BC7" s="75"/>
      <c r="BD7" s="75"/>
      <c r="BE7" s="75"/>
      <c r="BF7" s="75"/>
      <c r="BG7" s="1374"/>
    </row>
    <row r="8" spans="1:59" ht="13.5" customHeight="1" x14ac:dyDescent="0.2">
      <c r="A8" s="1189" t="s">
        <v>283</v>
      </c>
      <c r="B8" s="116">
        <v>758</v>
      </c>
      <c r="C8" s="116">
        <v>1088</v>
      </c>
      <c r="D8" s="116">
        <v>1328</v>
      </c>
      <c r="E8" s="116">
        <v>1715</v>
      </c>
      <c r="F8" s="116">
        <v>1645</v>
      </c>
      <c r="G8" s="116">
        <v>1425</v>
      </c>
      <c r="H8" s="116">
        <v>1539</v>
      </c>
      <c r="I8" s="116">
        <v>1774</v>
      </c>
      <c r="J8" s="116">
        <v>1517</v>
      </c>
      <c r="K8" s="116">
        <v>1837</v>
      </c>
      <c r="L8" s="116">
        <v>1946</v>
      </c>
      <c r="M8" s="116">
        <v>1028</v>
      </c>
      <c r="N8" s="116">
        <v>1209</v>
      </c>
      <c r="P8" s="1357"/>
      <c r="Q8" s="1357"/>
      <c r="R8" s="1357"/>
      <c r="S8" s="1357"/>
      <c r="T8" s="1357"/>
      <c r="U8" s="1404"/>
      <c r="V8" s="1357"/>
      <c r="W8" s="1357"/>
      <c r="X8" s="1357"/>
      <c r="Y8" s="1357"/>
      <c r="Z8" s="1357"/>
      <c r="AA8" s="1357"/>
      <c r="AB8" s="1360" t="s">
        <v>283</v>
      </c>
      <c r="AC8" s="73">
        <v>211</v>
      </c>
      <c r="AD8" s="73">
        <v>283</v>
      </c>
      <c r="AE8" s="73">
        <v>264</v>
      </c>
      <c r="AF8" s="73">
        <v>182</v>
      </c>
      <c r="AG8" s="73">
        <v>205</v>
      </c>
      <c r="AH8" s="73">
        <v>260</v>
      </c>
      <c r="AI8" s="73">
        <v>441</v>
      </c>
      <c r="AJ8" s="73">
        <v>235</v>
      </c>
      <c r="AK8" s="73">
        <v>357</v>
      </c>
      <c r="AL8" s="1369">
        <v>361</v>
      </c>
      <c r="AM8" s="1369">
        <v>375</v>
      </c>
      <c r="AN8" s="1369">
        <v>498</v>
      </c>
      <c r="AO8" s="1369">
        <v>480</v>
      </c>
      <c r="AP8" s="1369">
        <v>405</v>
      </c>
      <c r="AQ8" s="1369">
        <v>332</v>
      </c>
      <c r="AR8" s="1359"/>
      <c r="AS8" s="1359"/>
      <c r="AT8" s="1359"/>
      <c r="AU8" s="50"/>
      <c r="AV8" s="50"/>
      <c r="AW8" s="50"/>
      <c r="AX8" s="50"/>
      <c r="AY8" s="50"/>
      <c r="AZ8" s="50"/>
      <c r="BB8" s="1359"/>
      <c r="BC8" s="1358"/>
      <c r="BF8" s="1363"/>
      <c r="BG8" s="1358"/>
    </row>
    <row r="9" spans="1:59" ht="13.5" customHeight="1" x14ac:dyDescent="0.2">
      <c r="A9" s="1189" t="s">
        <v>149</v>
      </c>
      <c r="B9" s="116">
        <v>51</v>
      </c>
      <c r="C9" s="116">
        <v>124</v>
      </c>
      <c r="D9" s="116">
        <v>23</v>
      </c>
      <c r="E9" s="116">
        <v>112</v>
      </c>
      <c r="F9" s="116">
        <v>39</v>
      </c>
      <c r="G9" s="116">
        <v>18</v>
      </c>
      <c r="H9" s="116">
        <v>79</v>
      </c>
      <c r="I9" s="116">
        <v>93</v>
      </c>
      <c r="J9" s="116">
        <v>42</v>
      </c>
      <c r="K9" s="116">
        <v>66</v>
      </c>
      <c r="L9" s="116">
        <v>48</v>
      </c>
      <c r="M9" s="116">
        <v>24</v>
      </c>
      <c r="N9" s="116">
        <v>41</v>
      </c>
      <c r="O9" s="1387" t="s">
        <v>282</v>
      </c>
      <c r="P9" s="1376">
        <v>41578</v>
      </c>
      <c r="Q9" s="1376">
        <v>43081</v>
      </c>
      <c r="R9" s="1376">
        <v>32099</v>
      </c>
      <c r="S9" s="1376">
        <v>35500</v>
      </c>
      <c r="T9" s="1376">
        <v>31067</v>
      </c>
      <c r="U9" s="1376">
        <v>33529</v>
      </c>
      <c r="V9" s="1376">
        <v>36060</v>
      </c>
      <c r="W9" s="1376">
        <v>3765</v>
      </c>
      <c r="X9" s="1376">
        <v>10023</v>
      </c>
      <c r="Y9" s="1376">
        <v>11500</v>
      </c>
      <c r="Z9" s="1376">
        <v>3157</v>
      </c>
      <c r="AA9" s="1376">
        <v>5020</v>
      </c>
      <c r="AB9" s="1360" t="s">
        <v>149</v>
      </c>
      <c r="AC9" s="73">
        <v>13</v>
      </c>
      <c r="AD9" s="73">
        <v>24</v>
      </c>
      <c r="AE9" s="73">
        <v>14</v>
      </c>
      <c r="AF9" s="73">
        <v>15</v>
      </c>
      <c r="AG9" s="73">
        <v>48</v>
      </c>
      <c r="AH9" s="73">
        <v>33</v>
      </c>
      <c r="AI9" s="73">
        <v>28</v>
      </c>
      <c r="AJ9" s="73">
        <v>16</v>
      </c>
      <c r="AK9" s="73">
        <v>3</v>
      </c>
      <c r="AL9" s="1369">
        <v>0</v>
      </c>
      <c r="AM9" s="1369">
        <v>4</v>
      </c>
      <c r="AN9" s="1369">
        <v>4</v>
      </c>
      <c r="AO9" s="1369">
        <v>-2</v>
      </c>
      <c r="AP9" s="1369">
        <v>101</v>
      </c>
      <c r="AQ9" s="1369">
        <v>9</v>
      </c>
      <c r="AR9" s="1189" t="s">
        <v>282</v>
      </c>
      <c r="AS9" s="71">
        <v>31337</v>
      </c>
      <c r="AT9" s="71">
        <v>41739</v>
      </c>
      <c r="AU9" s="71">
        <v>45764</v>
      </c>
      <c r="AV9" s="71">
        <v>41578</v>
      </c>
      <c r="AW9" s="71">
        <v>43173</v>
      </c>
      <c r="AX9" s="71">
        <v>33690</v>
      </c>
      <c r="AY9" s="71">
        <v>35587</v>
      </c>
      <c r="AZ9" s="71">
        <v>43081</v>
      </c>
      <c r="BA9" s="71">
        <v>48284</v>
      </c>
      <c r="BB9" s="1374">
        <v>59512</v>
      </c>
      <c r="BC9" s="1374">
        <v>61527</v>
      </c>
      <c r="BD9" s="1374">
        <v>32099</v>
      </c>
      <c r="BE9" s="1374">
        <v>49266</v>
      </c>
      <c r="BF9" s="1374">
        <v>48188</v>
      </c>
      <c r="BG9" s="1374">
        <v>48734</v>
      </c>
    </row>
    <row r="10" spans="1:59" ht="13.5" customHeight="1" x14ac:dyDescent="0.2">
      <c r="A10" s="1189" t="s">
        <v>138</v>
      </c>
      <c r="B10" s="116">
        <v>86</v>
      </c>
      <c r="C10" s="116">
        <v>476</v>
      </c>
      <c r="D10" s="116">
        <v>83</v>
      </c>
      <c r="E10" s="116">
        <v>135</v>
      </c>
      <c r="F10" s="116">
        <v>263</v>
      </c>
      <c r="G10" s="116">
        <v>474</v>
      </c>
      <c r="H10" s="116">
        <v>106</v>
      </c>
      <c r="I10" s="116">
        <v>100</v>
      </c>
      <c r="J10" s="116">
        <v>91</v>
      </c>
      <c r="K10" s="116">
        <v>116</v>
      </c>
      <c r="L10" s="116">
        <v>105</v>
      </c>
      <c r="M10" s="116">
        <v>172</v>
      </c>
      <c r="N10" s="116">
        <v>217</v>
      </c>
      <c r="O10" s="1387" t="s">
        <v>281</v>
      </c>
      <c r="P10" s="1376">
        <v>7642</v>
      </c>
      <c r="Q10" s="1376">
        <v>4796</v>
      </c>
      <c r="R10" s="1376">
        <v>11235</v>
      </c>
      <c r="S10" s="1376">
        <v>13224</v>
      </c>
      <c r="T10" s="1376">
        <v>6958</v>
      </c>
      <c r="U10" s="1404">
        <v>11769</v>
      </c>
      <c r="V10" s="1404">
        <v>8005</v>
      </c>
      <c r="W10" s="1404">
        <v>40615</v>
      </c>
      <c r="X10" s="1404"/>
      <c r="Y10" s="1404"/>
      <c r="Z10" s="1404"/>
      <c r="AA10" s="1404"/>
      <c r="AB10" s="1360" t="s">
        <v>138</v>
      </c>
      <c r="AC10" s="73">
        <v>22</v>
      </c>
      <c r="AD10" s="73">
        <v>20</v>
      </c>
      <c r="AE10" s="73">
        <v>44</v>
      </c>
      <c r="AF10" s="73">
        <v>60</v>
      </c>
      <c r="AG10" s="73">
        <v>18</v>
      </c>
      <c r="AH10" s="73">
        <v>375</v>
      </c>
      <c r="AI10" s="73">
        <v>23</v>
      </c>
      <c r="AJ10" s="73">
        <v>29</v>
      </c>
      <c r="AK10" s="73">
        <v>14</v>
      </c>
      <c r="AL10" s="1369">
        <v>21</v>
      </c>
      <c r="AM10" s="1369">
        <v>19</v>
      </c>
      <c r="AN10" s="1369">
        <v>32</v>
      </c>
      <c r="AO10" s="1369">
        <v>15</v>
      </c>
      <c r="AP10" s="1369">
        <v>74</v>
      </c>
      <c r="AQ10" s="1369">
        <v>14</v>
      </c>
      <c r="AR10" s="1189" t="s">
        <v>281</v>
      </c>
      <c r="AS10" s="71">
        <v>8153</v>
      </c>
      <c r="AT10" s="71">
        <v>8123</v>
      </c>
      <c r="AU10" s="71">
        <v>8473</v>
      </c>
      <c r="AV10" s="71">
        <v>7642</v>
      </c>
      <c r="AW10" s="71">
        <v>6441</v>
      </c>
      <c r="AX10" s="71">
        <v>6732</v>
      </c>
      <c r="AY10" s="71">
        <v>2977</v>
      </c>
      <c r="AZ10" s="71">
        <v>4796</v>
      </c>
      <c r="BA10" s="71">
        <v>5841</v>
      </c>
      <c r="BB10" s="1374">
        <v>9370</v>
      </c>
      <c r="BC10" s="1374">
        <v>4541</v>
      </c>
      <c r="BD10" s="1374">
        <v>11235</v>
      </c>
      <c r="BE10" s="1374">
        <v>10862</v>
      </c>
      <c r="BF10" s="1374">
        <v>8756</v>
      </c>
      <c r="BG10" s="1374">
        <v>11030</v>
      </c>
    </row>
    <row r="11" spans="1:59" ht="13.5" customHeight="1" x14ac:dyDescent="0.2">
      <c r="A11" s="80" t="s">
        <v>280</v>
      </c>
      <c r="B11" s="106">
        <f t="shared" ref="B11:N11" si="0">SUM(B6:B10)</f>
        <v>6341</v>
      </c>
      <c r="C11" s="106">
        <f t="shared" si="0"/>
        <v>9172</v>
      </c>
      <c r="D11" s="106">
        <f t="shared" si="0"/>
        <v>9469</v>
      </c>
      <c r="E11" s="106">
        <f t="shared" si="0"/>
        <v>9927</v>
      </c>
      <c r="F11" s="106">
        <f t="shared" si="0"/>
        <v>10140</v>
      </c>
      <c r="G11" s="106">
        <f t="shared" si="0"/>
        <v>10241</v>
      </c>
      <c r="H11" s="106">
        <f t="shared" si="0"/>
        <v>9891</v>
      </c>
      <c r="I11" s="106">
        <f t="shared" si="0"/>
        <v>9998</v>
      </c>
      <c r="J11" s="106">
        <f t="shared" si="0"/>
        <v>9501</v>
      </c>
      <c r="K11" s="106">
        <f t="shared" si="0"/>
        <v>9334</v>
      </c>
      <c r="L11" s="106">
        <f t="shared" si="0"/>
        <v>9073</v>
      </c>
      <c r="M11" s="106">
        <f t="shared" si="0"/>
        <v>8200</v>
      </c>
      <c r="N11" s="106">
        <f t="shared" si="0"/>
        <v>7889</v>
      </c>
      <c r="O11" s="1387" t="s">
        <v>279</v>
      </c>
      <c r="P11" s="1376">
        <v>11320</v>
      </c>
      <c r="Q11" s="1376">
        <v>8592</v>
      </c>
      <c r="R11" s="1376">
        <v>9026</v>
      </c>
      <c r="S11" s="1376">
        <v>10762</v>
      </c>
      <c r="T11" s="1376">
        <v>12217</v>
      </c>
      <c r="U11" s="1376">
        <v>10743</v>
      </c>
      <c r="V11" s="1376">
        <v>10569</v>
      </c>
      <c r="W11" s="1376">
        <v>11250</v>
      </c>
      <c r="X11" s="1376">
        <v>15788</v>
      </c>
      <c r="Y11" s="1376">
        <v>18555</v>
      </c>
      <c r="Z11" s="1376">
        <v>23903</v>
      </c>
      <c r="AA11" s="1376">
        <v>24262</v>
      </c>
      <c r="AB11" s="114" t="s">
        <v>280</v>
      </c>
      <c r="AC11" s="56">
        <f t="shared" ref="AC11:AK11" si="1">SUM(AC6:AC10)</f>
        <v>2085</v>
      </c>
      <c r="AD11" s="56">
        <f t="shared" si="1"/>
        <v>2141</v>
      </c>
      <c r="AE11" s="56">
        <f t="shared" si="1"/>
        <v>2115</v>
      </c>
      <c r="AF11" s="56">
        <f t="shared" si="1"/>
        <v>2119</v>
      </c>
      <c r="AG11" s="56">
        <f t="shared" si="1"/>
        <v>2097</v>
      </c>
      <c r="AH11" s="56">
        <f t="shared" si="1"/>
        <v>2578</v>
      </c>
      <c r="AI11" s="56">
        <f t="shared" si="1"/>
        <v>2378</v>
      </c>
      <c r="AJ11" s="56">
        <f t="shared" si="1"/>
        <v>2228</v>
      </c>
      <c r="AK11" s="56">
        <f t="shared" si="1"/>
        <v>2373</v>
      </c>
      <c r="AL11" s="55">
        <v>2407</v>
      </c>
      <c r="AM11" s="55">
        <v>2461</v>
      </c>
      <c r="AN11" s="55">
        <v>2610</v>
      </c>
      <c r="AO11" s="55">
        <v>2466</v>
      </c>
      <c r="AP11" s="55">
        <v>2556</v>
      </c>
      <c r="AQ11" s="55">
        <v>2295</v>
      </c>
      <c r="AR11" s="1189" t="s">
        <v>279</v>
      </c>
      <c r="AS11" s="71">
        <v>20067</v>
      </c>
      <c r="AT11" s="71">
        <v>17796</v>
      </c>
      <c r="AU11" s="71">
        <v>14389</v>
      </c>
      <c r="AV11" s="71">
        <v>11320</v>
      </c>
      <c r="AW11" s="71">
        <v>16384</v>
      </c>
      <c r="AX11" s="71">
        <v>13351</v>
      </c>
      <c r="AY11" s="71">
        <v>17243</v>
      </c>
      <c r="AZ11" s="71">
        <v>8592</v>
      </c>
      <c r="BA11" s="71">
        <v>14362</v>
      </c>
      <c r="BB11" s="1374">
        <v>20999</v>
      </c>
      <c r="BC11" s="1374">
        <v>18764</v>
      </c>
      <c r="BD11" s="1374">
        <v>9026</v>
      </c>
      <c r="BE11" s="1374">
        <v>12752</v>
      </c>
      <c r="BF11" s="1374">
        <v>10470</v>
      </c>
      <c r="BG11" s="1374">
        <v>11986</v>
      </c>
    </row>
    <row r="12" spans="1:59" ht="13.5" customHeight="1" x14ac:dyDescent="0.2">
      <c r="A12" s="1189" t="s">
        <v>125</v>
      </c>
      <c r="B12" s="116">
        <v>-2369</v>
      </c>
      <c r="C12" s="116">
        <v>-2998</v>
      </c>
      <c r="D12" s="116">
        <v>-3212</v>
      </c>
      <c r="E12" s="116">
        <v>-2926</v>
      </c>
      <c r="F12" s="116">
        <v>-3263</v>
      </c>
      <c r="G12" s="116">
        <v>-3159</v>
      </c>
      <c r="H12" s="116">
        <v>-2978</v>
      </c>
      <c r="I12" s="116">
        <v>-2989</v>
      </c>
      <c r="J12" s="116">
        <v>-3113</v>
      </c>
      <c r="K12" s="116">
        <v>-2784</v>
      </c>
      <c r="L12" s="116">
        <v>-2724</v>
      </c>
      <c r="M12" s="116">
        <v>-2568</v>
      </c>
      <c r="N12" s="116">
        <v>-2388</v>
      </c>
      <c r="O12" s="1387" t="s">
        <v>278</v>
      </c>
      <c r="P12" s="1376">
        <v>308304</v>
      </c>
      <c r="Q12" s="1376">
        <v>310158</v>
      </c>
      <c r="R12" s="1376">
        <v>317689</v>
      </c>
      <c r="S12" s="1376">
        <v>340920</v>
      </c>
      <c r="T12" s="1376">
        <v>348085</v>
      </c>
      <c r="U12" s="1376">
        <v>342451</v>
      </c>
      <c r="V12" s="1376">
        <v>346251</v>
      </c>
      <c r="W12" s="1376">
        <v>337203</v>
      </c>
      <c r="X12" s="1376">
        <v>314211</v>
      </c>
      <c r="Y12" s="1376">
        <v>282411</v>
      </c>
      <c r="Z12" s="1376">
        <v>265100</v>
      </c>
      <c r="AA12" s="1376">
        <v>244682</v>
      </c>
      <c r="AB12" s="114" t="s">
        <v>1290</v>
      </c>
      <c r="AC12" s="56">
        <v>2085</v>
      </c>
      <c r="AD12" s="56">
        <v>2141</v>
      </c>
      <c r="AE12" s="56">
        <v>2115</v>
      </c>
      <c r="AF12" s="56">
        <v>2033</v>
      </c>
      <c r="AG12" s="56">
        <v>2097</v>
      </c>
      <c r="AH12" s="56">
        <v>2229</v>
      </c>
      <c r="AI12" s="56">
        <v>2243</v>
      </c>
      <c r="AJ12" s="56">
        <v>2228</v>
      </c>
      <c r="AK12" s="56">
        <v>2373</v>
      </c>
      <c r="AL12" s="55">
        <v>2407</v>
      </c>
      <c r="AM12" s="55">
        <v>2461</v>
      </c>
      <c r="AN12" s="55">
        <v>2588</v>
      </c>
      <c r="AO12" s="55">
        <v>2466</v>
      </c>
      <c r="AP12" s="55">
        <v>2405</v>
      </c>
      <c r="AQ12" s="55">
        <v>2295</v>
      </c>
      <c r="AR12" s="1189" t="s">
        <v>278</v>
      </c>
      <c r="AS12" s="71">
        <v>328268</v>
      </c>
      <c r="AT12" s="71">
        <v>323783</v>
      </c>
      <c r="AU12" s="71">
        <v>325577</v>
      </c>
      <c r="AV12" s="71">
        <v>308304</v>
      </c>
      <c r="AW12" s="71">
        <v>316494</v>
      </c>
      <c r="AX12" s="71">
        <v>314813</v>
      </c>
      <c r="AY12" s="71">
        <v>310926</v>
      </c>
      <c r="AZ12" s="71">
        <v>310158</v>
      </c>
      <c r="BA12" s="71">
        <v>313706</v>
      </c>
      <c r="BB12" s="1374">
        <v>314680</v>
      </c>
      <c r="BC12" s="1374">
        <v>320052</v>
      </c>
      <c r="BD12" s="1374">
        <v>317689</v>
      </c>
      <c r="BE12" s="1374">
        <v>325596</v>
      </c>
      <c r="BF12" s="1374">
        <v>344580</v>
      </c>
      <c r="BG12" s="1374">
        <v>342731</v>
      </c>
    </row>
    <row r="13" spans="1:59" ht="13.5" customHeight="1" x14ac:dyDescent="0.2">
      <c r="A13" s="1189" t="s">
        <v>123</v>
      </c>
      <c r="B13" s="116">
        <v>-1264</v>
      </c>
      <c r="C13" s="116">
        <v>-1566</v>
      </c>
      <c r="D13" s="116">
        <v>-1622</v>
      </c>
      <c r="E13" s="116">
        <v>-1646</v>
      </c>
      <c r="F13" s="116">
        <v>-1485</v>
      </c>
      <c r="G13" s="116">
        <v>-1656</v>
      </c>
      <c r="H13" s="116">
        <v>-1835</v>
      </c>
      <c r="I13" s="116">
        <v>-1808</v>
      </c>
      <c r="J13" s="116">
        <v>-1914</v>
      </c>
      <c r="K13" s="116">
        <v>-1862</v>
      </c>
      <c r="L13" s="116">
        <v>-1639</v>
      </c>
      <c r="M13" s="116">
        <v>-1646</v>
      </c>
      <c r="N13" s="116">
        <v>-1575</v>
      </c>
      <c r="O13" s="1387" t="s">
        <v>277</v>
      </c>
      <c r="P13" s="1376">
        <v>76222</v>
      </c>
      <c r="Q13" s="1376">
        <v>75294</v>
      </c>
      <c r="R13" s="1376">
        <v>87701</v>
      </c>
      <c r="S13" s="1376">
        <v>86535</v>
      </c>
      <c r="T13" s="1376">
        <v>87110</v>
      </c>
      <c r="U13" s="1376">
        <v>87314</v>
      </c>
      <c r="V13" s="1376">
        <v>86626</v>
      </c>
      <c r="W13" s="1376">
        <v>92373</v>
      </c>
      <c r="X13" s="1376">
        <v>69137</v>
      </c>
      <c r="Y13" s="1376">
        <v>56155</v>
      </c>
      <c r="Z13" s="1376">
        <v>44830</v>
      </c>
      <c r="AA13" s="1376">
        <v>38782</v>
      </c>
      <c r="AB13" s="1360" t="s">
        <v>125</v>
      </c>
      <c r="AC13" s="73">
        <v>-924</v>
      </c>
      <c r="AD13" s="73">
        <v>-727</v>
      </c>
      <c r="AE13" s="73">
        <v>-718</v>
      </c>
      <c r="AF13" s="73">
        <v>-744</v>
      </c>
      <c r="AG13" s="73">
        <v>-726</v>
      </c>
      <c r="AH13" s="73">
        <v>-730</v>
      </c>
      <c r="AI13" s="73">
        <v>-798</v>
      </c>
      <c r="AJ13" s="73">
        <v>-861</v>
      </c>
      <c r="AK13" s="73">
        <v>-757</v>
      </c>
      <c r="AL13" s="1369">
        <v>-795</v>
      </c>
      <c r="AM13" s="1369">
        <v>-799</v>
      </c>
      <c r="AN13" s="1369">
        <v>-687</v>
      </c>
      <c r="AO13" s="1369">
        <v>-743</v>
      </c>
      <c r="AP13" s="1369">
        <v>-756</v>
      </c>
      <c r="AQ13" s="1369">
        <v>-740</v>
      </c>
      <c r="AR13" s="1189" t="s">
        <v>277</v>
      </c>
      <c r="AS13" s="71">
        <v>66202</v>
      </c>
      <c r="AT13" s="71">
        <v>69633</v>
      </c>
      <c r="AU13" s="71">
        <v>70559</v>
      </c>
      <c r="AV13" s="71">
        <v>76222</v>
      </c>
      <c r="AW13" s="71">
        <v>74900</v>
      </c>
      <c r="AX13" s="71">
        <v>74987</v>
      </c>
      <c r="AY13" s="71">
        <v>73198</v>
      </c>
      <c r="AZ13" s="71">
        <v>75294</v>
      </c>
      <c r="BA13" s="71">
        <v>87580</v>
      </c>
      <c r="BB13" s="1374">
        <v>90592</v>
      </c>
      <c r="BC13" s="1374">
        <v>93211</v>
      </c>
      <c r="BD13" s="1374">
        <v>87701</v>
      </c>
      <c r="BE13" s="1374">
        <v>82974</v>
      </c>
      <c r="BF13" s="1374">
        <v>84976</v>
      </c>
      <c r="BG13" s="1374">
        <v>87154</v>
      </c>
    </row>
    <row r="14" spans="1:59" ht="13.5" customHeight="1" x14ac:dyDescent="0.2">
      <c r="A14" s="1406" t="s">
        <v>274</v>
      </c>
      <c r="B14" s="109">
        <v>-1174</v>
      </c>
      <c r="C14" s="109">
        <v>-482</v>
      </c>
      <c r="D14" s="109">
        <v>-268</v>
      </c>
      <c r="E14" s="109">
        <v>-228</v>
      </c>
      <c r="F14" s="109">
        <v>-209</v>
      </c>
      <c r="G14" s="116">
        <v>-585</v>
      </c>
      <c r="H14" s="116">
        <v>-227</v>
      </c>
      <c r="I14" s="116">
        <v>-267</v>
      </c>
      <c r="J14" s="116">
        <v>-192</v>
      </c>
      <c r="K14" s="116">
        <v>-170</v>
      </c>
      <c r="L14" s="116">
        <v>-149</v>
      </c>
      <c r="M14" s="116">
        <v>-124</v>
      </c>
      <c r="N14" s="116">
        <v>-103</v>
      </c>
      <c r="O14" s="1387" t="s">
        <v>275</v>
      </c>
      <c r="P14" s="1376">
        <v>7568</v>
      </c>
      <c r="Q14" s="1376">
        <v>6489</v>
      </c>
      <c r="R14" s="1376">
        <v>5108</v>
      </c>
      <c r="S14" s="1376">
        <v>8341</v>
      </c>
      <c r="T14" s="1376">
        <v>12151</v>
      </c>
      <c r="U14" s="1376">
        <v>9575</v>
      </c>
      <c r="V14" s="1376">
        <v>7970</v>
      </c>
      <c r="W14" s="1376">
        <v>8373</v>
      </c>
      <c r="X14" s="1376">
        <v>9494</v>
      </c>
      <c r="Y14" s="1376" t="s">
        <v>276</v>
      </c>
      <c r="Z14" s="1376">
        <v>7937</v>
      </c>
      <c r="AA14" s="1376">
        <v>4790</v>
      </c>
      <c r="AB14" s="1360" t="s">
        <v>123</v>
      </c>
      <c r="AC14" s="73">
        <v>-366</v>
      </c>
      <c r="AD14" s="73">
        <v>-304</v>
      </c>
      <c r="AE14" s="73">
        <v>-594</v>
      </c>
      <c r="AF14" s="73">
        <v>-390</v>
      </c>
      <c r="AG14" s="73">
        <v>-323</v>
      </c>
      <c r="AH14" s="73">
        <v>-350</v>
      </c>
      <c r="AI14" s="73">
        <v>-503</v>
      </c>
      <c r="AJ14" s="73">
        <v>-425</v>
      </c>
      <c r="AK14" s="73">
        <v>-377</v>
      </c>
      <c r="AL14" s="1369">
        <v>-433</v>
      </c>
      <c r="AM14" s="1369">
        <v>-387</v>
      </c>
      <c r="AN14" s="1369">
        <v>-475</v>
      </c>
      <c r="AO14" s="1369">
        <v>-389</v>
      </c>
      <c r="AP14" s="1369">
        <v>-396</v>
      </c>
      <c r="AQ14" s="1369">
        <v>-386</v>
      </c>
      <c r="AR14" s="1189" t="s">
        <v>275</v>
      </c>
      <c r="AS14" s="71">
        <v>6092</v>
      </c>
      <c r="AT14" s="71">
        <v>6557</v>
      </c>
      <c r="AU14" s="71">
        <v>11582</v>
      </c>
      <c r="AV14" s="71">
        <v>7568</v>
      </c>
      <c r="AW14" s="71">
        <v>9807</v>
      </c>
      <c r="AX14" s="71">
        <v>8898</v>
      </c>
      <c r="AY14" s="71">
        <v>9618</v>
      </c>
      <c r="AZ14" s="71">
        <v>6489</v>
      </c>
      <c r="BA14" s="71">
        <v>7279</v>
      </c>
      <c r="BB14" s="1374">
        <v>5505</v>
      </c>
      <c r="BC14" s="1374">
        <v>5263</v>
      </c>
      <c r="BD14" s="1374">
        <v>5108</v>
      </c>
      <c r="BE14" s="1374">
        <v>10389</v>
      </c>
      <c r="BF14" s="1374">
        <v>8989</v>
      </c>
      <c r="BG14" s="1374">
        <v>9554</v>
      </c>
    </row>
    <row r="15" spans="1:59" ht="13.5" customHeight="1" x14ac:dyDescent="0.2">
      <c r="A15" s="80" t="s">
        <v>271</v>
      </c>
      <c r="B15" s="106">
        <f t="shared" ref="B15:G15" si="2">SUM(B12:B14)</f>
        <v>-4807</v>
      </c>
      <c r="C15" s="106">
        <f t="shared" si="2"/>
        <v>-5046</v>
      </c>
      <c r="D15" s="106">
        <f t="shared" si="2"/>
        <v>-5102</v>
      </c>
      <c r="E15" s="106">
        <f t="shared" si="2"/>
        <v>-4800</v>
      </c>
      <c r="F15" s="106">
        <f t="shared" si="2"/>
        <v>-4957</v>
      </c>
      <c r="G15" s="106">
        <f t="shared" si="2"/>
        <v>-5400</v>
      </c>
      <c r="H15" s="106">
        <v>-5040</v>
      </c>
      <c r="I15" s="106">
        <v>-5064</v>
      </c>
      <c r="J15" s="106">
        <v>-5219</v>
      </c>
      <c r="K15" s="106">
        <v>-4816</v>
      </c>
      <c r="L15" s="106">
        <v>-4512</v>
      </c>
      <c r="M15" s="106">
        <v>-4338</v>
      </c>
      <c r="N15" s="106">
        <v>-4066</v>
      </c>
      <c r="O15" s="1387" t="s">
        <v>273</v>
      </c>
      <c r="P15" s="1376">
        <v>12452</v>
      </c>
      <c r="Q15" s="1376">
        <v>17180</v>
      </c>
      <c r="R15" s="1376">
        <v>21524</v>
      </c>
      <c r="S15" s="1376">
        <v>22273</v>
      </c>
      <c r="T15" s="1376">
        <v>39749</v>
      </c>
      <c r="U15" s="1376">
        <v>33271</v>
      </c>
      <c r="V15" s="1376">
        <v>28128</v>
      </c>
      <c r="W15" s="1376">
        <v>20167</v>
      </c>
      <c r="X15" s="1376">
        <v>17293</v>
      </c>
      <c r="Y15" s="1376">
        <v>13703</v>
      </c>
      <c r="Z15" s="1376">
        <v>10669</v>
      </c>
      <c r="AA15" s="1376">
        <v>17644</v>
      </c>
      <c r="AB15" s="1360" t="s">
        <v>274</v>
      </c>
      <c r="AC15" s="73">
        <v>-885</v>
      </c>
      <c r="AD15" s="73">
        <v>-149</v>
      </c>
      <c r="AE15" s="73">
        <v>-140</v>
      </c>
      <c r="AF15" s="73">
        <v>-250</v>
      </c>
      <c r="AG15" s="73">
        <v>-87</v>
      </c>
      <c r="AH15" s="73">
        <v>-74</v>
      </c>
      <c r="AI15" s="73">
        <v>-71</v>
      </c>
      <c r="AJ15" s="73">
        <v>-75</v>
      </c>
      <c r="AK15" s="73">
        <v>-70</v>
      </c>
      <c r="AL15" s="1369">
        <v>-63</v>
      </c>
      <c r="AM15" s="1369">
        <v>-60</v>
      </c>
      <c r="AN15" s="1369">
        <v>-71</v>
      </c>
      <c r="AO15" s="1369">
        <v>-51</v>
      </c>
      <c r="AP15" s="1369">
        <v>-54</v>
      </c>
      <c r="AQ15" s="1369">
        <v>-52</v>
      </c>
      <c r="AR15" s="1189" t="s">
        <v>273</v>
      </c>
      <c r="AS15" s="71">
        <v>14919</v>
      </c>
      <c r="AT15" s="71">
        <v>14969</v>
      </c>
      <c r="AU15" s="71">
        <v>16137</v>
      </c>
      <c r="AV15" s="71">
        <v>12452</v>
      </c>
      <c r="AW15" s="71">
        <v>15061</v>
      </c>
      <c r="AX15" s="71">
        <v>15568</v>
      </c>
      <c r="AY15" s="71">
        <v>17176</v>
      </c>
      <c r="AZ15" s="71">
        <v>17180</v>
      </c>
      <c r="BA15" s="71">
        <v>29540</v>
      </c>
      <c r="BB15" s="1374">
        <v>28692</v>
      </c>
      <c r="BC15" s="1374">
        <v>27942</v>
      </c>
      <c r="BD15" s="1374">
        <v>21524</v>
      </c>
      <c r="BE15" s="1374">
        <v>22200</v>
      </c>
      <c r="BF15" s="1374">
        <v>21197</v>
      </c>
      <c r="BG15" s="1374">
        <v>22983</v>
      </c>
    </row>
    <row r="16" spans="1:59" ht="18" customHeight="1" x14ac:dyDescent="0.2">
      <c r="A16" s="80" t="s">
        <v>270</v>
      </c>
      <c r="B16" s="106">
        <f>+B11+B15</f>
        <v>1534</v>
      </c>
      <c r="C16" s="106">
        <f>+C11+C15</f>
        <v>4126</v>
      </c>
      <c r="D16" s="106">
        <v>4367</v>
      </c>
      <c r="E16" s="106">
        <v>5127</v>
      </c>
      <c r="F16" s="106">
        <v>5183</v>
      </c>
      <c r="G16" s="106">
        <v>4841</v>
      </c>
      <c r="H16" s="106">
        <v>4851</v>
      </c>
      <c r="I16" s="106">
        <v>4934</v>
      </c>
      <c r="J16" s="106">
        <v>4282</v>
      </c>
      <c r="K16" s="106">
        <v>4518</v>
      </c>
      <c r="L16" s="106">
        <v>4561</v>
      </c>
      <c r="M16" s="106">
        <v>3862</v>
      </c>
      <c r="N16" s="106">
        <v>3823</v>
      </c>
      <c r="O16" s="1395" t="s">
        <v>272</v>
      </c>
      <c r="P16" s="1376">
        <v>24583</v>
      </c>
      <c r="Q16" s="1376">
        <v>25879</v>
      </c>
      <c r="R16" s="1376">
        <v>23102</v>
      </c>
      <c r="S16" s="1376">
        <v>20434</v>
      </c>
      <c r="T16" s="1357"/>
      <c r="U16" s="1357"/>
      <c r="V16" s="1357"/>
      <c r="W16" s="1357"/>
      <c r="X16" s="1357"/>
      <c r="Y16" s="1357"/>
      <c r="Z16" s="1357"/>
      <c r="AA16" s="1357"/>
      <c r="AB16" s="114" t="s">
        <v>271</v>
      </c>
      <c r="AC16" s="56">
        <f t="shared" ref="AC16:AK16" si="3">SUM(AC13:AC15)</f>
        <v>-2175</v>
      </c>
      <c r="AD16" s="56">
        <f t="shared" si="3"/>
        <v>-1180</v>
      </c>
      <c r="AE16" s="56">
        <f t="shared" si="3"/>
        <v>-1452</v>
      </c>
      <c r="AF16" s="56">
        <f t="shared" si="3"/>
        <v>-1384</v>
      </c>
      <c r="AG16" s="56">
        <f t="shared" si="3"/>
        <v>-1136</v>
      </c>
      <c r="AH16" s="56">
        <f t="shared" si="3"/>
        <v>-1154</v>
      </c>
      <c r="AI16" s="56">
        <f t="shared" si="3"/>
        <v>-1372</v>
      </c>
      <c r="AJ16" s="56">
        <f t="shared" si="3"/>
        <v>-1361</v>
      </c>
      <c r="AK16" s="56">
        <f t="shared" si="3"/>
        <v>-1204</v>
      </c>
      <c r="AL16" s="55">
        <v>-1291</v>
      </c>
      <c r="AM16" s="55">
        <v>-1246</v>
      </c>
      <c r="AN16" s="55">
        <v>-1233</v>
      </c>
      <c r="AO16" s="55">
        <v>-1183</v>
      </c>
      <c r="AP16" s="55">
        <v>-1206</v>
      </c>
      <c r="AQ16" s="55">
        <v>-1178</v>
      </c>
      <c r="AR16" s="2254" t="s">
        <v>272</v>
      </c>
      <c r="AS16" s="71">
        <v>29350</v>
      </c>
      <c r="AT16" s="71">
        <v>28111</v>
      </c>
      <c r="AU16" s="71">
        <v>27003</v>
      </c>
      <c r="AV16" s="71">
        <v>24583</v>
      </c>
      <c r="AW16" s="71">
        <v>26829</v>
      </c>
      <c r="AX16" s="71">
        <v>26335</v>
      </c>
      <c r="AY16" s="71">
        <v>25750</v>
      </c>
      <c r="AZ16" s="71">
        <v>25879</v>
      </c>
      <c r="BA16" s="71">
        <v>25472</v>
      </c>
      <c r="BB16" s="1374">
        <v>24772</v>
      </c>
      <c r="BC16" s="1374">
        <v>24382</v>
      </c>
      <c r="BD16" s="1374">
        <v>23102</v>
      </c>
      <c r="BE16" s="1374">
        <v>23149</v>
      </c>
      <c r="BF16" s="1369">
        <v>22040</v>
      </c>
      <c r="BG16" s="1369">
        <v>20667</v>
      </c>
    </row>
    <row r="17" spans="1:59" ht="13.5" customHeight="1" x14ac:dyDescent="0.2">
      <c r="A17" s="1189" t="s">
        <v>110</v>
      </c>
      <c r="B17" s="116">
        <v>-434</v>
      </c>
      <c r="C17" s="116">
        <v>-173</v>
      </c>
      <c r="D17" s="116">
        <v>-369</v>
      </c>
      <c r="E17" s="116">
        <v>-502</v>
      </c>
      <c r="F17" s="116">
        <v>-479</v>
      </c>
      <c r="G17" s="116">
        <v>-534</v>
      </c>
      <c r="H17" s="116">
        <v>-735</v>
      </c>
      <c r="I17" s="116">
        <v>-895</v>
      </c>
      <c r="J17" s="116">
        <v>-735</v>
      </c>
      <c r="K17" s="116">
        <v>-879</v>
      </c>
      <c r="L17" s="116">
        <v>-1486</v>
      </c>
      <c r="M17" s="116">
        <v>-466</v>
      </c>
      <c r="N17" s="116">
        <v>60</v>
      </c>
      <c r="O17" s="1387" t="s">
        <v>162</v>
      </c>
      <c r="P17" s="1376">
        <v>37025</v>
      </c>
      <c r="Q17" s="1376">
        <v>46111</v>
      </c>
      <c r="R17" s="1376">
        <v>69959</v>
      </c>
      <c r="S17" s="1376">
        <v>80741</v>
      </c>
      <c r="T17" s="1376">
        <v>105119</v>
      </c>
      <c r="U17" s="1376">
        <v>70992</v>
      </c>
      <c r="V17" s="1376">
        <v>118789</v>
      </c>
      <c r="W17" s="1376">
        <v>171943</v>
      </c>
      <c r="X17" s="1376">
        <v>96825</v>
      </c>
      <c r="Y17" s="1376">
        <v>75422</v>
      </c>
      <c r="Z17" s="1376">
        <v>86838</v>
      </c>
      <c r="AA17" s="1376">
        <v>31498</v>
      </c>
      <c r="AB17" s="114" t="s">
        <v>1289</v>
      </c>
      <c r="AC17" s="56">
        <v>-1161</v>
      </c>
      <c r="AD17" s="56">
        <v>-1180</v>
      </c>
      <c r="AE17" s="56">
        <v>-1357</v>
      </c>
      <c r="AF17" s="56">
        <v>-1243</v>
      </c>
      <c r="AG17" s="56">
        <v>-1136</v>
      </c>
      <c r="AH17" s="56">
        <v>-1154</v>
      </c>
      <c r="AI17" s="56">
        <v>-1372</v>
      </c>
      <c r="AJ17" s="56">
        <v>-1361</v>
      </c>
      <c r="AK17" s="56">
        <v>-1204</v>
      </c>
      <c r="AL17" s="55">
        <v>-1291</v>
      </c>
      <c r="AM17" s="55">
        <v>-1246</v>
      </c>
      <c r="AN17" s="55">
        <v>-1319</v>
      </c>
      <c r="AO17" s="55">
        <v>-1183</v>
      </c>
      <c r="AP17" s="55">
        <v>-1206</v>
      </c>
      <c r="AQ17" s="55">
        <v>-1178</v>
      </c>
      <c r="AR17" s="1189" t="s">
        <v>162</v>
      </c>
      <c r="AS17" s="71">
        <v>51791</v>
      </c>
      <c r="AT17" s="71">
        <v>41647</v>
      </c>
      <c r="AU17" s="71">
        <v>39491</v>
      </c>
      <c r="AV17" s="71">
        <v>37025</v>
      </c>
      <c r="AW17" s="71">
        <v>36713</v>
      </c>
      <c r="AX17" s="71">
        <v>43719</v>
      </c>
      <c r="AY17" s="71">
        <v>42306</v>
      </c>
      <c r="AZ17" s="71">
        <v>46111</v>
      </c>
      <c r="BA17" s="71">
        <v>48637</v>
      </c>
      <c r="BB17" s="1374">
        <v>53385</v>
      </c>
      <c r="BC17" s="1374">
        <v>56204</v>
      </c>
      <c r="BD17" s="1374">
        <v>69959</v>
      </c>
      <c r="BE17" s="1374">
        <v>80529</v>
      </c>
      <c r="BF17" s="1374">
        <v>87240</v>
      </c>
      <c r="BG17" s="1374">
        <v>87394</v>
      </c>
    </row>
    <row r="18" spans="1:59" ht="20.25" customHeight="1" x14ac:dyDescent="0.2">
      <c r="A18" s="80" t="s">
        <v>107</v>
      </c>
      <c r="B18" s="106">
        <f>SUM(B16:B17)</f>
        <v>1100</v>
      </c>
      <c r="C18" s="106">
        <f>SUM(C16:C17)</f>
        <v>3953</v>
      </c>
      <c r="D18" s="106">
        <f>SUM(D16:D17)</f>
        <v>3998</v>
      </c>
      <c r="E18" s="106">
        <f>SUM(E16:E17)</f>
        <v>4625</v>
      </c>
      <c r="F18" s="106">
        <f>SUM(F16:F17)</f>
        <v>4704</v>
      </c>
      <c r="G18" s="106">
        <v>4307</v>
      </c>
      <c r="H18" s="106">
        <v>4116</v>
      </c>
      <c r="I18" s="106">
        <v>4039</v>
      </c>
      <c r="J18" s="106">
        <v>3547</v>
      </c>
      <c r="K18" s="106">
        <v>3639</v>
      </c>
      <c r="L18" s="106">
        <v>3075</v>
      </c>
      <c r="M18" s="106">
        <v>3396</v>
      </c>
      <c r="N18" s="106">
        <v>3883</v>
      </c>
      <c r="O18" s="1395" t="s">
        <v>161</v>
      </c>
      <c r="P18" s="1405">
        <v>169</v>
      </c>
      <c r="Q18" s="1405">
        <v>163</v>
      </c>
      <c r="R18" s="1405">
        <v>178</v>
      </c>
      <c r="S18" s="1405">
        <v>151</v>
      </c>
      <c r="T18" s="1405">
        <v>256</v>
      </c>
      <c r="U18" s="1405">
        <v>203</v>
      </c>
      <c r="V18" s="1376">
        <v>-711</v>
      </c>
      <c r="W18" s="1376">
        <v>-215</v>
      </c>
      <c r="X18" s="1376">
        <v>1127</v>
      </c>
      <c r="Y18" s="1376">
        <v>763</v>
      </c>
      <c r="Z18" s="1376">
        <v>413</v>
      </c>
      <c r="AA18" s="1376">
        <v>-105</v>
      </c>
      <c r="AB18" s="114" t="s">
        <v>270</v>
      </c>
      <c r="AC18" s="56">
        <f t="shared" ref="AC18:AK18" si="4">AC11+AC16</f>
        <v>-90</v>
      </c>
      <c r="AD18" s="56">
        <f t="shared" si="4"/>
        <v>961</v>
      </c>
      <c r="AE18" s="56">
        <f t="shared" si="4"/>
        <v>663</v>
      </c>
      <c r="AF18" s="56">
        <f t="shared" si="4"/>
        <v>735</v>
      </c>
      <c r="AG18" s="56">
        <f t="shared" si="4"/>
        <v>961</v>
      </c>
      <c r="AH18" s="56">
        <f t="shared" si="4"/>
        <v>1424</v>
      </c>
      <c r="AI18" s="56">
        <f t="shared" si="4"/>
        <v>1006</v>
      </c>
      <c r="AJ18" s="56">
        <f t="shared" si="4"/>
        <v>867</v>
      </c>
      <c r="AK18" s="56">
        <f t="shared" si="4"/>
        <v>1169</v>
      </c>
      <c r="AL18" s="55">
        <v>1116</v>
      </c>
      <c r="AM18" s="55">
        <v>1215</v>
      </c>
      <c r="AN18" s="55">
        <v>1377</v>
      </c>
      <c r="AO18" s="55">
        <v>1283</v>
      </c>
      <c r="AP18" s="55">
        <v>1350</v>
      </c>
      <c r="AQ18" s="55">
        <v>1117</v>
      </c>
      <c r="AR18" s="2254" t="s">
        <v>161</v>
      </c>
      <c r="AS18" s="87">
        <v>372</v>
      </c>
      <c r="AT18" s="87">
        <v>316</v>
      </c>
      <c r="AU18" s="87">
        <v>212</v>
      </c>
      <c r="AV18" s="87">
        <v>169</v>
      </c>
      <c r="AW18" s="87">
        <v>131</v>
      </c>
      <c r="AX18" s="87">
        <v>165</v>
      </c>
      <c r="AY18" s="87">
        <v>150</v>
      </c>
      <c r="AZ18" s="87">
        <v>163</v>
      </c>
      <c r="BA18" s="87">
        <v>143</v>
      </c>
      <c r="BB18" s="1394">
        <v>140</v>
      </c>
      <c r="BC18" s="1394">
        <v>154</v>
      </c>
      <c r="BD18" s="1394">
        <v>178</v>
      </c>
      <c r="BE18" s="1394">
        <v>137</v>
      </c>
      <c r="BF18" s="1394">
        <v>160</v>
      </c>
      <c r="BG18" s="1374">
        <v>171</v>
      </c>
    </row>
    <row r="19" spans="1:59" ht="13.5" customHeight="1" x14ac:dyDescent="0.2">
      <c r="A19" s="1189" t="s">
        <v>266</v>
      </c>
      <c r="B19" s="116">
        <v>-308</v>
      </c>
      <c r="C19" s="116">
        <v>-872</v>
      </c>
      <c r="D19" s="116">
        <v>-950</v>
      </c>
      <c r="E19" s="116">
        <v>-859</v>
      </c>
      <c r="F19" s="116">
        <v>-1042</v>
      </c>
      <c r="G19" s="116">
        <v>-950</v>
      </c>
      <c r="H19" s="116">
        <v>-1009</v>
      </c>
      <c r="I19" s="116">
        <v>-970</v>
      </c>
      <c r="J19" s="116">
        <v>-913</v>
      </c>
      <c r="K19" s="116">
        <v>-976</v>
      </c>
      <c r="L19" s="116">
        <v>-757</v>
      </c>
      <c r="M19" s="116">
        <v>-724</v>
      </c>
      <c r="N19" s="116">
        <v>-753</v>
      </c>
      <c r="O19" s="1395"/>
      <c r="P19" s="1405"/>
      <c r="Q19" s="1405"/>
      <c r="R19" s="1405"/>
      <c r="S19" s="1405"/>
      <c r="T19" s="1405"/>
      <c r="U19" s="1405"/>
      <c r="V19" s="1404"/>
      <c r="W19" s="1357"/>
      <c r="X19" s="1357"/>
      <c r="Y19" s="1357"/>
      <c r="Z19" s="1357"/>
      <c r="AA19" s="1357"/>
      <c r="AB19" s="1360" t="s">
        <v>110</v>
      </c>
      <c r="AC19" s="73">
        <v>-331</v>
      </c>
      <c r="AD19" s="73">
        <v>-61</v>
      </c>
      <c r="AE19" s="73">
        <v>-42</v>
      </c>
      <c r="AF19" s="73">
        <v>-30</v>
      </c>
      <c r="AG19" s="73">
        <v>-44</v>
      </c>
      <c r="AH19" s="73">
        <v>-59</v>
      </c>
      <c r="AI19" s="73">
        <v>-40</v>
      </c>
      <c r="AJ19" s="73">
        <v>-71</v>
      </c>
      <c r="AK19" s="73">
        <v>-79</v>
      </c>
      <c r="AL19" s="1369">
        <v>-106</v>
      </c>
      <c r="AM19" s="1369">
        <v>-113</v>
      </c>
      <c r="AN19" s="1369">
        <v>-129</v>
      </c>
      <c r="AO19" s="1369">
        <v>-135</v>
      </c>
      <c r="AP19" s="1369">
        <v>-127</v>
      </c>
      <c r="AQ19" s="1369">
        <v>-111</v>
      </c>
      <c r="AR19" s="2254"/>
      <c r="AS19" s="87"/>
      <c r="AT19" s="87"/>
      <c r="AU19" s="87"/>
      <c r="AV19" s="87"/>
      <c r="AW19" s="87"/>
      <c r="AX19" s="87"/>
      <c r="AY19" s="87"/>
      <c r="AZ19" s="87"/>
      <c r="BA19" s="87"/>
      <c r="BB19" s="1394"/>
      <c r="BC19" s="1394"/>
      <c r="BD19" s="1394"/>
      <c r="BE19" s="1394"/>
      <c r="BF19" s="1394"/>
      <c r="BG19" s="1374"/>
    </row>
    <row r="20" spans="1:59" ht="13.5" customHeight="1" x14ac:dyDescent="0.2">
      <c r="A20" s="2595" t="s">
        <v>267</v>
      </c>
      <c r="B20" s="115">
        <f t="shared" ref="B20:G20" si="5">SUM(B18:B19)</f>
        <v>792</v>
      </c>
      <c r="C20" s="115">
        <f t="shared" si="5"/>
        <v>3081</v>
      </c>
      <c r="D20" s="115">
        <f t="shared" si="5"/>
        <v>3048</v>
      </c>
      <c r="E20" s="115">
        <f t="shared" si="5"/>
        <v>3766</v>
      </c>
      <c r="F20" s="115">
        <f t="shared" si="5"/>
        <v>3662</v>
      </c>
      <c r="G20" s="106">
        <f t="shared" si="5"/>
        <v>3357</v>
      </c>
      <c r="H20" s="106">
        <v>3107</v>
      </c>
      <c r="I20" s="106">
        <v>3069</v>
      </c>
      <c r="J20" s="106">
        <v>2634</v>
      </c>
      <c r="K20" s="106">
        <v>2663</v>
      </c>
      <c r="L20" s="106">
        <v>2318</v>
      </c>
      <c r="M20" s="106">
        <v>2672</v>
      </c>
      <c r="N20" s="106">
        <v>3130</v>
      </c>
      <c r="O20" s="1387" t="s">
        <v>269</v>
      </c>
      <c r="P20" s="1376">
        <v>1601</v>
      </c>
      <c r="Q20" s="1376">
        <v>1235</v>
      </c>
      <c r="R20" s="1376">
        <v>588</v>
      </c>
      <c r="S20" s="1376">
        <v>515</v>
      </c>
      <c r="T20" s="1376">
        <v>487</v>
      </c>
      <c r="U20" s="1376">
        <v>630</v>
      </c>
      <c r="V20" s="1376">
        <v>585</v>
      </c>
      <c r="W20" s="1376">
        <v>591</v>
      </c>
      <c r="X20" s="1376">
        <v>554</v>
      </c>
      <c r="Y20" s="1376">
        <v>470</v>
      </c>
      <c r="Z20" s="1376">
        <v>431</v>
      </c>
      <c r="AA20" s="1376">
        <v>366</v>
      </c>
      <c r="AB20" s="114" t="s">
        <v>107</v>
      </c>
      <c r="AC20" s="56">
        <f t="shared" ref="AC20:AK20" si="6">AC18+AC19</f>
        <v>-421</v>
      </c>
      <c r="AD20" s="56">
        <f t="shared" si="6"/>
        <v>900</v>
      </c>
      <c r="AE20" s="56">
        <f t="shared" si="6"/>
        <v>621</v>
      </c>
      <c r="AF20" s="56">
        <f t="shared" si="6"/>
        <v>705</v>
      </c>
      <c r="AG20" s="56">
        <f t="shared" si="6"/>
        <v>917</v>
      </c>
      <c r="AH20" s="56">
        <f t="shared" si="6"/>
        <v>1365</v>
      </c>
      <c r="AI20" s="56">
        <f t="shared" si="6"/>
        <v>966</v>
      </c>
      <c r="AJ20" s="56">
        <f t="shared" si="6"/>
        <v>796</v>
      </c>
      <c r="AK20" s="56">
        <f t="shared" si="6"/>
        <v>1090</v>
      </c>
      <c r="AL20" s="55">
        <v>1010</v>
      </c>
      <c r="AM20" s="55">
        <v>1102</v>
      </c>
      <c r="AN20" s="55">
        <v>1248</v>
      </c>
      <c r="AO20" s="55">
        <v>1148</v>
      </c>
      <c r="AP20" s="55">
        <v>1223</v>
      </c>
      <c r="AQ20" s="55">
        <v>1006</v>
      </c>
      <c r="AR20" s="1189" t="s">
        <v>269</v>
      </c>
      <c r="AS20" s="71">
        <v>1377</v>
      </c>
      <c r="AT20" s="71">
        <v>2098</v>
      </c>
      <c r="AU20" s="71">
        <v>1620</v>
      </c>
      <c r="AV20" s="71">
        <v>1601</v>
      </c>
      <c r="AW20" s="71">
        <v>1617</v>
      </c>
      <c r="AX20" s="71">
        <v>1577</v>
      </c>
      <c r="AY20" s="71">
        <v>1237</v>
      </c>
      <c r="AZ20" s="71">
        <v>1235</v>
      </c>
      <c r="BA20" s="71">
        <v>572</v>
      </c>
      <c r="BB20" s="1374">
        <v>567</v>
      </c>
      <c r="BC20" s="1374">
        <v>580</v>
      </c>
      <c r="BD20" s="1374">
        <v>588</v>
      </c>
      <c r="BE20" s="1394">
        <v>775</v>
      </c>
      <c r="BF20" s="1374">
        <v>781</v>
      </c>
      <c r="BG20" s="1374">
        <v>642</v>
      </c>
    </row>
    <row r="21" spans="1:59" ht="13.5" customHeight="1" x14ac:dyDescent="0.2">
      <c r="A21" s="2595"/>
      <c r="B21" s="115"/>
      <c r="C21" s="115"/>
      <c r="D21" s="115"/>
      <c r="E21" s="115"/>
      <c r="F21" s="115"/>
      <c r="G21" s="109"/>
      <c r="H21" s="113"/>
      <c r="I21" s="113"/>
      <c r="J21" s="113"/>
      <c r="K21" s="113"/>
      <c r="L21" s="113"/>
      <c r="M21" s="113"/>
      <c r="N21" s="113"/>
      <c r="O21" s="1387" t="s">
        <v>268</v>
      </c>
      <c r="P21" s="1376">
        <v>4035</v>
      </c>
      <c r="Q21" s="1376">
        <v>3983</v>
      </c>
      <c r="R21" s="1376">
        <v>3792</v>
      </c>
      <c r="S21" s="1376">
        <v>3208</v>
      </c>
      <c r="T21" s="1376">
        <v>2908</v>
      </c>
      <c r="U21" s="1376">
        <v>3246</v>
      </c>
      <c r="V21" s="1376">
        <v>3425</v>
      </c>
      <c r="W21" s="1376">
        <v>3321</v>
      </c>
      <c r="X21" s="1376">
        <v>3219</v>
      </c>
      <c r="Y21" s="1376">
        <v>2947</v>
      </c>
      <c r="Z21" s="1376">
        <v>2535</v>
      </c>
      <c r="AA21" s="1376">
        <v>2725</v>
      </c>
      <c r="AB21" s="114" t="s">
        <v>1288</v>
      </c>
      <c r="AC21" s="56">
        <v>875</v>
      </c>
      <c r="AD21" s="56">
        <v>900</v>
      </c>
      <c r="AE21" s="56">
        <v>716</v>
      </c>
      <c r="AF21" s="56">
        <v>760</v>
      </c>
      <c r="AG21" s="56">
        <v>917</v>
      </c>
      <c r="AH21" s="56">
        <v>1016</v>
      </c>
      <c r="AI21" s="56">
        <v>831</v>
      </c>
      <c r="AJ21" s="56">
        <v>796</v>
      </c>
      <c r="AK21" s="56">
        <v>1090</v>
      </c>
      <c r="AL21" s="55">
        <v>1010</v>
      </c>
      <c r="AM21" s="55">
        <v>1102</v>
      </c>
      <c r="AN21" s="55">
        <v>1140</v>
      </c>
      <c r="AO21" s="55">
        <v>1148</v>
      </c>
      <c r="AP21" s="55">
        <v>1072</v>
      </c>
      <c r="AQ21" s="55">
        <v>1006</v>
      </c>
      <c r="AR21" s="1189" t="s">
        <v>268</v>
      </c>
      <c r="AS21" s="71">
        <v>3595</v>
      </c>
      <c r="AT21" s="71">
        <v>4328</v>
      </c>
      <c r="AU21" s="71">
        <v>4319</v>
      </c>
      <c r="AV21" s="71">
        <v>4035</v>
      </c>
      <c r="AW21" s="71">
        <v>4146</v>
      </c>
      <c r="AX21" s="71">
        <v>4064</v>
      </c>
      <c r="AY21" s="71">
        <v>3971</v>
      </c>
      <c r="AZ21" s="71">
        <v>3983</v>
      </c>
      <c r="BA21" s="71">
        <v>4071</v>
      </c>
      <c r="BB21" s="1374">
        <v>3991</v>
      </c>
      <c r="BC21" s="1374">
        <v>3935</v>
      </c>
      <c r="BD21" s="1374">
        <v>3792</v>
      </c>
      <c r="BE21" s="1374">
        <v>3594</v>
      </c>
      <c r="BF21" s="1374">
        <v>3444</v>
      </c>
      <c r="BG21" s="1374">
        <v>3299</v>
      </c>
    </row>
    <row r="22" spans="1:59" ht="13.5" customHeight="1" x14ac:dyDescent="0.2">
      <c r="A22" s="2596" t="s">
        <v>262</v>
      </c>
      <c r="B22" s="87" t="s">
        <v>87</v>
      </c>
      <c r="C22" s="87" t="s">
        <v>87</v>
      </c>
      <c r="D22" s="87" t="s">
        <v>87</v>
      </c>
      <c r="E22" s="87" t="s">
        <v>87</v>
      </c>
      <c r="F22" s="87" t="s">
        <v>87</v>
      </c>
      <c r="G22" s="109">
        <v>-25</v>
      </c>
      <c r="H22" s="113">
        <v>9</v>
      </c>
      <c r="I22" s="113">
        <v>57</v>
      </c>
      <c r="J22" s="113"/>
      <c r="K22" s="113"/>
      <c r="L22" s="113"/>
      <c r="M22" s="113"/>
      <c r="N22" s="113"/>
      <c r="O22" s="1387" t="s">
        <v>265</v>
      </c>
      <c r="P22" s="1376">
        <v>546</v>
      </c>
      <c r="Q22" s="1376">
        <v>624</v>
      </c>
      <c r="R22" s="1376">
        <v>566</v>
      </c>
      <c r="S22" s="1376">
        <v>557</v>
      </c>
      <c r="T22" s="1376">
        <v>509</v>
      </c>
      <c r="U22" s="1376">
        <v>431</v>
      </c>
      <c r="V22" s="1376">
        <v>474</v>
      </c>
      <c r="W22" s="1376">
        <v>469</v>
      </c>
      <c r="X22" s="1376">
        <v>454</v>
      </c>
      <c r="Y22" s="1376">
        <v>452</v>
      </c>
      <c r="Z22" s="1376">
        <v>375</v>
      </c>
      <c r="AA22" s="1376">
        <v>342</v>
      </c>
      <c r="AB22" s="1360" t="s">
        <v>266</v>
      </c>
      <c r="AC22" s="73">
        <v>89</v>
      </c>
      <c r="AD22" s="73">
        <v>-219</v>
      </c>
      <c r="AE22" s="73">
        <v>-178</v>
      </c>
      <c r="AF22" s="73">
        <v>-200</v>
      </c>
      <c r="AG22" s="73">
        <v>-193</v>
      </c>
      <c r="AH22" s="73">
        <v>-250</v>
      </c>
      <c r="AI22" s="73">
        <v>-229</v>
      </c>
      <c r="AJ22" s="73">
        <v>-167</v>
      </c>
      <c r="AK22" s="73">
        <v>-258</v>
      </c>
      <c r="AL22" s="1369">
        <v>-267</v>
      </c>
      <c r="AM22" s="1369">
        <v>-258</v>
      </c>
      <c r="AN22" s="1369">
        <v>-148</v>
      </c>
      <c r="AO22" s="1369">
        <v>-260</v>
      </c>
      <c r="AP22" s="1369">
        <v>-227</v>
      </c>
      <c r="AQ22" s="1369">
        <v>-224</v>
      </c>
      <c r="AR22" s="1189" t="s">
        <v>265</v>
      </c>
      <c r="AS22" s="71">
        <v>1972</v>
      </c>
      <c r="AT22" s="71">
        <v>2022</v>
      </c>
      <c r="AU22" s="71">
        <v>2067</v>
      </c>
      <c r="AV22" s="71">
        <v>546</v>
      </c>
      <c r="AW22" s="71">
        <v>576</v>
      </c>
      <c r="AX22" s="71">
        <v>594</v>
      </c>
      <c r="AY22" s="71">
        <v>612</v>
      </c>
      <c r="AZ22" s="71">
        <v>624</v>
      </c>
      <c r="BA22" s="71">
        <v>634</v>
      </c>
      <c r="BB22" s="1374">
        <v>570</v>
      </c>
      <c r="BC22" s="1374">
        <v>559</v>
      </c>
      <c r="BD22" s="1374">
        <v>566</v>
      </c>
      <c r="BE22" s="1374">
        <v>572</v>
      </c>
      <c r="BF22" s="1374">
        <v>568</v>
      </c>
      <c r="BG22" s="1374">
        <v>573</v>
      </c>
    </row>
    <row r="23" spans="1:59" ht="13.5" customHeight="1" x14ac:dyDescent="0.2">
      <c r="A23" s="2596"/>
      <c r="B23" s="109"/>
      <c r="C23" s="109"/>
      <c r="D23" s="109"/>
      <c r="E23" s="109"/>
      <c r="F23" s="109"/>
      <c r="G23" s="106"/>
      <c r="H23" s="106"/>
      <c r="I23" s="106"/>
      <c r="J23" s="106"/>
      <c r="K23" s="106"/>
      <c r="L23" s="106"/>
      <c r="M23" s="106"/>
      <c r="N23" s="106"/>
      <c r="O23" s="1387" t="s">
        <v>263</v>
      </c>
      <c r="P23" s="1376">
        <v>1607</v>
      </c>
      <c r="Q23" s="1376">
        <v>1448</v>
      </c>
      <c r="R23" s="1376">
        <v>3119</v>
      </c>
      <c r="S23" s="1376">
        <v>3054</v>
      </c>
      <c r="T23" s="1376">
        <v>3227</v>
      </c>
      <c r="U23" s="1376">
        <v>3524</v>
      </c>
      <c r="V23" s="1376">
        <v>3408</v>
      </c>
      <c r="W23" s="1376">
        <v>3644</v>
      </c>
      <c r="X23" s="1376">
        <v>3568</v>
      </c>
      <c r="Y23" s="1376">
        <v>3505</v>
      </c>
      <c r="Z23" s="1376">
        <v>3334</v>
      </c>
      <c r="AA23" s="1376">
        <v>3492</v>
      </c>
      <c r="AB23" s="114" t="s">
        <v>264</v>
      </c>
      <c r="AC23" s="56">
        <f t="shared" ref="AC23:AK23" si="7">AC20+AC22</f>
        <v>-332</v>
      </c>
      <c r="AD23" s="56">
        <f t="shared" si="7"/>
        <v>681</v>
      </c>
      <c r="AE23" s="56">
        <f t="shared" si="7"/>
        <v>443</v>
      </c>
      <c r="AF23" s="56">
        <f t="shared" si="7"/>
        <v>505</v>
      </c>
      <c r="AG23" s="56">
        <f t="shared" si="7"/>
        <v>724</v>
      </c>
      <c r="AH23" s="56">
        <f t="shared" si="7"/>
        <v>1115</v>
      </c>
      <c r="AI23" s="56">
        <f t="shared" si="7"/>
        <v>737</v>
      </c>
      <c r="AJ23" s="56">
        <f t="shared" si="7"/>
        <v>629</v>
      </c>
      <c r="AK23" s="56">
        <f t="shared" si="7"/>
        <v>832</v>
      </c>
      <c r="AL23" s="55">
        <v>743</v>
      </c>
      <c r="AM23" s="55">
        <v>844</v>
      </c>
      <c r="AN23" s="55">
        <v>1100</v>
      </c>
      <c r="AO23" s="55">
        <v>888</v>
      </c>
      <c r="AP23" s="55">
        <v>996</v>
      </c>
      <c r="AQ23" s="55">
        <v>782</v>
      </c>
      <c r="AR23" s="1189" t="s">
        <v>263</v>
      </c>
      <c r="AS23" s="71">
        <v>1603</v>
      </c>
      <c r="AT23" s="71">
        <v>1680</v>
      </c>
      <c r="AU23" s="71">
        <v>1698</v>
      </c>
      <c r="AV23" s="71">
        <v>1607</v>
      </c>
      <c r="AW23" s="71">
        <v>1638</v>
      </c>
      <c r="AX23" s="71">
        <v>1615</v>
      </c>
      <c r="AY23" s="71">
        <v>1516</v>
      </c>
      <c r="AZ23" s="71">
        <v>1448</v>
      </c>
      <c r="BA23" s="71">
        <v>3280</v>
      </c>
      <c r="BB23" s="1374">
        <v>3205</v>
      </c>
      <c r="BC23" s="1374">
        <v>3234</v>
      </c>
      <c r="BD23" s="1374">
        <v>3119</v>
      </c>
      <c r="BE23" s="1374">
        <v>2984</v>
      </c>
      <c r="BF23" s="1374">
        <v>3072</v>
      </c>
      <c r="BG23" s="1374">
        <v>3062</v>
      </c>
    </row>
    <row r="24" spans="1:59" ht="13.5" customHeight="1" x14ac:dyDescent="0.2">
      <c r="A24" s="80" t="s">
        <v>259</v>
      </c>
      <c r="B24" s="55">
        <f>+B20</f>
        <v>792</v>
      </c>
      <c r="C24" s="55">
        <f>+C20</f>
        <v>3081</v>
      </c>
      <c r="D24" s="106">
        <v>3048</v>
      </c>
      <c r="E24" s="106">
        <v>3766</v>
      </c>
      <c r="F24" s="106">
        <f>SUM(F20:F23)</f>
        <v>3662</v>
      </c>
      <c r="G24" s="106">
        <f>SUM(G20:G23)</f>
        <v>3332</v>
      </c>
      <c r="H24" s="106">
        <v>3116</v>
      </c>
      <c r="I24" s="106">
        <v>3126</v>
      </c>
      <c r="J24" s="106"/>
      <c r="K24" s="106"/>
      <c r="L24" s="106"/>
      <c r="M24" s="106"/>
      <c r="N24" s="106"/>
      <c r="O24" s="1387" t="s">
        <v>261</v>
      </c>
      <c r="P24" s="1376">
        <v>164</v>
      </c>
      <c r="Q24" s="1376">
        <v>118</v>
      </c>
      <c r="R24" s="1376">
        <v>60</v>
      </c>
      <c r="S24" s="1376">
        <v>76</v>
      </c>
      <c r="T24" s="1376">
        <v>130</v>
      </c>
      <c r="U24" s="1376">
        <v>62</v>
      </c>
      <c r="V24" s="1376">
        <v>266</v>
      </c>
      <c r="W24" s="1376">
        <v>169</v>
      </c>
      <c r="X24" s="1376">
        <v>278</v>
      </c>
      <c r="Y24" s="1376">
        <v>125</v>
      </c>
      <c r="Z24" s="1376">
        <v>64</v>
      </c>
      <c r="AA24" s="1376">
        <v>191</v>
      </c>
      <c r="AC24" s="1359"/>
      <c r="AD24" s="1359"/>
      <c r="AL24" s="112"/>
      <c r="AM24" s="112"/>
      <c r="AN24" s="111"/>
      <c r="AO24" s="111"/>
      <c r="AP24" s="110"/>
      <c r="AQ24" s="110"/>
      <c r="AR24" s="1189" t="s">
        <v>261</v>
      </c>
      <c r="AS24" s="71">
        <v>334</v>
      </c>
      <c r="AT24" s="71">
        <v>114</v>
      </c>
      <c r="AU24" s="71">
        <v>110</v>
      </c>
      <c r="AV24" s="71">
        <v>164</v>
      </c>
      <c r="AW24" s="71">
        <v>63</v>
      </c>
      <c r="AX24" s="71">
        <v>119</v>
      </c>
      <c r="AY24" s="71">
        <v>138</v>
      </c>
      <c r="AZ24" s="71">
        <v>118</v>
      </c>
      <c r="BA24" s="71">
        <v>81</v>
      </c>
      <c r="BB24" s="1374">
        <v>84</v>
      </c>
      <c r="BC24" s="1374">
        <v>168</v>
      </c>
      <c r="BD24" s="1374">
        <v>60</v>
      </c>
      <c r="BE24" s="1374">
        <v>232</v>
      </c>
      <c r="BF24" s="1374">
        <v>124</v>
      </c>
      <c r="BG24" s="1374">
        <v>135</v>
      </c>
    </row>
    <row r="25" spans="1:59" ht="13.5" customHeight="1" x14ac:dyDescent="0.2">
      <c r="A25" s="1359"/>
      <c r="B25" s="1358"/>
      <c r="C25" s="1358"/>
      <c r="D25" s="1359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387" t="s">
        <v>260</v>
      </c>
      <c r="P25" s="1376">
        <v>284</v>
      </c>
      <c r="Q25" s="1376">
        <v>121</v>
      </c>
      <c r="R25" s="1376">
        <v>288</v>
      </c>
      <c r="S25" s="1376">
        <v>87</v>
      </c>
      <c r="T25" s="1376">
        <v>132</v>
      </c>
      <c r="U25" s="1376">
        <v>31</v>
      </c>
      <c r="V25" s="1376">
        <v>78</v>
      </c>
      <c r="W25" s="1376">
        <v>185</v>
      </c>
      <c r="X25" s="1376">
        <v>262</v>
      </c>
      <c r="Y25" s="1376">
        <v>329</v>
      </c>
      <c r="Z25" s="1376">
        <v>344</v>
      </c>
      <c r="AA25" s="1376">
        <v>142</v>
      </c>
      <c r="AB25" s="108" t="s">
        <v>240</v>
      </c>
      <c r="AC25" s="107"/>
      <c r="AD25" s="107"/>
      <c r="AE25" s="107"/>
      <c r="AF25" s="984"/>
      <c r="AG25" s="984"/>
      <c r="AH25" s="984"/>
      <c r="AI25" s="107"/>
      <c r="AJ25" s="107"/>
      <c r="AK25" s="107"/>
      <c r="AL25" s="107"/>
      <c r="AO25" s="1358"/>
      <c r="AR25" s="1189" t="s">
        <v>260</v>
      </c>
      <c r="AS25" s="71">
        <v>782</v>
      </c>
      <c r="AT25" s="71">
        <v>466</v>
      </c>
      <c r="AU25" s="71">
        <v>335</v>
      </c>
      <c r="AV25" s="71">
        <v>284</v>
      </c>
      <c r="AW25" s="71">
        <v>504</v>
      </c>
      <c r="AX25" s="71">
        <v>363</v>
      </c>
      <c r="AY25" s="71">
        <v>333</v>
      </c>
      <c r="AZ25" s="71">
        <v>121</v>
      </c>
      <c r="BA25" s="71">
        <v>519</v>
      </c>
      <c r="BB25" s="1374">
        <v>482</v>
      </c>
      <c r="BC25" s="1374">
        <v>457</v>
      </c>
      <c r="BD25" s="1374">
        <v>288</v>
      </c>
      <c r="BE25" s="1374">
        <v>328</v>
      </c>
      <c r="BF25" s="1374">
        <v>253</v>
      </c>
      <c r="BG25" s="1374">
        <v>201</v>
      </c>
    </row>
    <row r="26" spans="1:59" ht="13.5" customHeight="1" thickBot="1" x14ac:dyDescent="0.25">
      <c r="A26" s="1359"/>
      <c r="B26" s="1358"/>
      <c r="C26" s="1358"/>
      <c r="D26" s="1359"/>
      <c r="E26" s="1361"/>
      <c r="F26" s="1361"/>
      <c r="G26" s="1361"/>
      <c r="H26" s="1361"/>
      <c r="I26" s="1361"/>
      <c r="J26" s="1361"/>
      <c r="K26" s="1361"/>
      <c r="L26" s="1361"/>
      <c r="M26" s="1361"/>
      <c r="N26" s="1361"/>
      <c r="O26" s="1387" t="s">
        <v>248</v>
      </c>
      <c r="P26" s="1376">
        <v>246</v>
      </c>
      <c r="Q26" s="1376">
        <v>250</v>
      </c>
      <c r="R26" s="1376">
        <v>306</v>
      </c>
      <c r="S26" s="1376">
        <v>377</v>
      </c>
      <c r="T26" s="1376">
        <v>42</v>
      </c>
      <c r="U26" s="1376">
        <v>321</v>
      </c>
      <c r="V26" s="1376">
        <v>142</v>
      </c>
      <c r="W26" s="1376">
        <v>223</v>
      </c>
      <c r="X26" s="1376">
        <v>187</v>
      </c>
      <c r="Y26" s="1376">
        <v>134</v>
      </c>
      <c r="Z26" s="1376">
        <v>168</v>
      </c>
      <c r="AA26" s="1376">
        <v>123</v>
      </c>
      <c r="AB26" s="105"/>
      <c r="AC26" s="118" t="str">
        <f t="shared" ref="AC26:AI26" si="8">AC5</f>
        <v>Q3/19</v>
      </c>
      <c r="AD26" s="118" t="str">
        <f t="shared" si="8"/>
        <v>Q2/19</v>
      </c>
      <c r="AE26" s="118" t="str">
        <f t="shared" si="8"/>
        <v>Q1/19</v>
      </c>
      <c r="AF26" s="118" t="str">
        <f t="shared" si="8"/>
        <v>Q4/18</v>
      </c>
      <c r="AG26" s="118" t="str">
        <f t="shared" si="8"/>
        <v>Q3/18</v>
      </c>
      <c r="AH26" s="118" t="str">
        <f t="shared" si="8"/>
        <v>Q2/18</v>
      </c>
      <c r="AI26" s="99" t="str">
        <f t="shared" si="8"/>
        <v>Q1/18</v>
      </c>
      <c r="AJ26" s="99" t="s">
        <v>710</v>
      </c>
      <c r="AK26" s="99" t="s">
        <v>676</v>
      </c>
      <c r="AL26" s="99" t="s">
        <v>258</v>
      </c>
      <c r="AM26" s="99" t="s">
        <v>257</v>
      </c>
      <c r="AN26" s="99" t="s">
        <v>256</v>
      </c>
      <c r="AO26" s="99" t="s">
        <v>255</v>
      </c>
      <c r="AP26" s="104" t="s">
        <v>254</v>
      </c>
      <c r="AQ26" s="104" t="s">
        <v>253</v>
      </c>
      <c r="AR26" s="1189" t="s">
        <v>248</v>
      </c>
      <c r="AS26" s="71">
        <v>156</v>
      </c>
      <c r="AT26" s="71">
        <v>181</v>
      </c>
      <c r="AU26" s="71">
        <v>195</v>
      </c>
      <c r="AV26" s="71">
        <v>246</v>
      </c>
      <c r="AW26" s="71">
        <v>280</v>
      </c>
      <c r="AX26" s="71">
        <v>265</v>
      </c>
      <c r="AY26" s="71">
        <v>225</v>
      </c>
      <c r="AZ26" s="71">
        <v>250</v>
      </c>
      <c r="BA26" s="71">
        <v>379</v>
      </c>
      <c r="BB26" s="1374">
        <v>333</v>
      </c>
      <c r="BC26" s="1374">
        <v>324</v>
      </c>
      <c r="BD26" s="1374">
        <v>306</v>
      </c>
      <c r="BE26" s="1374">
        <v>123</v>
      </c>
      <c r="BF26" s="1374">
        <v>221</v>
      </c>
      <c r="BG26" s="1374">
        <v>346</v>
      </c>
    </row>
    <row r="27" spans="1:59" ht="13.5" customHeight="1" x14ac:dyDescent="0.2">
      <c r="B27" s="1358"/>
      <c r="C27" s="1358"/>
      <c r="E27" s="76"/>
      <c r="F27" s="76"/>
      <c r="G27" s="1375"/>
      <c r="H27" s="1375"/>
      <c r="I27" s="1375"/>
      <c r="J27" s="1375"/>
      <c r="K27" s="1375"/>
      <c r="L27" s="1375"/>
      <c r="M27" s="1375"/>
      <c r="N27" s="1361"/>
      <c r="O27" s="1387" t="s">
        <v>245</v>
      </c>
      <c r="P27" s="1376">
        <v>14749</v>
      </c>
      <c r="Q27" s="1376">
        <v>12441</v>
      </c>
      <c r="R27" s="1376">
        <v>18973</v>
      </c>
      <c r="S27" s="1376">
        <v>18587</v>
      </c>
      <c r="T27" s="1376">
        <v>17581</v>
      </c>
      <c r="U27" s="1376">
        <v>11064</v>
      </c>
      <c r="V27" s="1376">
        <v>15554</v>
      </c>
      <c r="W27" s="1376">
        <v>19425</v>
      </c>
      <c r="X27" s="1376">
        <v>22857</v>
      </c>
      <c r="Y27" s="1376">
        <v>14397</v>
      </c>
      <c r="Z27" s="1376">
        <v>14604</v>
      </c>
      <c r="AA27" s="1376">
        <v>7724</v>
      </c>
      <c r="AB27" s="1387" t="s">
        <v>247</v>
      </c>
      <c r="AC27" s="101">
        <v>-0.08</v>
      </c>
      <c r="AD27" s="101">
        <v>0.17</v>
      </c>
      <c r="AE27" s="101">
        <v>0.11</v>
      </c>
      <c r="AF27" s="101">
        <v>0.13</v>
      </c>
      <c r="AG27" s="101">
        <v>0.18</v>
      </c>
      <c r="AH27" s="101">
        <v>0.28000000000000003</v>
      </c>
      <c r="AI27" s="101">
        <v>0.18</v>
      </c>
      <c r="AJ27" s="101">
        <v>0.15</v>
      </c>
      <c r="AK27" s="1401">
        <v>0.21</v>
      </c>
      <c r="AL27" s="1401">
        <v>0.18</v>
      </c>
      <c r="AM27" s="1401">
        <v>0.21</v>
      </c>
      <c r="AN27" s="1401">
        <v>0.27</v>
      </c>
      <c r="AO27" s="1401" t="s">
        <v>246</v>
      </c>
      <c r="AP27" s="1187" t="s">
        <v>203</v>
      </c>
      <c r="AQ27" s="1187" t="s">
        <v>1313</v>
      </c>
      <c r="AR27" s="1189" t="s">
        <v>245</v>
      </c>
      <c r="AS27" s="71">
        <v>18316</v>
      </c>
      <c r="AT27" s="71">
        <v>18228</v>
      </c>
      <c r="AU27" s="71">
        <v>19335</v>
      </c>
      <c r="AV27" s="71">
        <v>14749</v>
      </c>
      <c r="AW27" s="71">
        <v>15233</v>
      </c>
      <c r="AX27" s="71">
        <v>20237</v>
      </c>
      <c r="AY27" s="71">
        <v>14253</v>
      </c>
      <c r="AZ27" s="71">
        <v>12441</v>
      </c>
      <c r="BA27" s="71">
        <v>16305</v>
      </c>
      <c r="BB27" s="1374">
        <v>17387</v>
      </c>
      <c r="BC27" s="1374">
        <v>18692</v>
      </c>
      <c r="BD27" s="1374">
        <v>18973</v>
      </c>
      <c r="BE27" s="1374">
        <v>20553</v>
      </c>
      <c r="BF27" s="1374">
        <v>24619</v>
      </c>
      <c r="BG27" s="1374">
        <v>23352</v>
      </c>
    </row>
    <row r="28" spans="1:59" ht="13.5" customHeight="1" x14ac:dyDescent="0.2">
      <c r="A28" s="102" t="s">
        <v>815</v>
      </c>
      <c r="B28" s="75"/>
      <c r="C28" s="75"/>
      <c r="D28" s="102"/>
      <c r="E28" s="1375"/>
      <c r="F28" s="1375"/>
      <c r="G28" s="1375"/>
      <c r="H28" s="1375"/>
      <c r="I28" s="1375"/>
      <c r="J28" s="1375"/>
      <c r="K28" s="1375"/>
      <c r="L28" s="1375"/>
      <c r="M28" s="1375"/>
      <c r="N28" s="1361"/>
      <c r="O28" s="1387" t="s">
        <v>243</v>
      </c>
      <c r="P28" s="1376">
        <v>1313</v>
      </c>
      <c r="Q28" s="1376">
        <v>1463</v>
      </c>
      <c r="R28" s="1376">
        <v>1449</v>
      </c>
      <c r="S28" s="1376">
        <v>1526</v>
      </c>
      <c r="T28" s="1376">
        <v>1614</v>
      </c>
      <c r="U28" s="1376">
        <v>2383</v>
      </c>
      <c r="V28" s="1376">
        <v>2559</v>
      </c>
      <c r="W28" s="1376">
        <v>2703</v>
      </c>
      <c r="X28" s="1376">
        <v>2450</v>
      </c>
      <c r="Y28" s="1376">
        <v>2492</v>
      </c>
      <c r="Z28" s="1376">
        <v>2827</v>
      </c>
      <c r="AA28" s="1376">
        <v>2183</v>
      </c>
      <c r="AB28" s="1387" t="s">
        <v>814</v>
      </c>
      <c r="AC28" s="101">
        <v>6.5</v>
      </c>
      <c r="AD28" s="101">
        <v>6.39</v>
      </c>
      <c r="AE28" s="101">
        <v>6.8</v>
      </c>
      <c r="AF28" s="101">
        <v>7.3</v>
      </c>
      <c r="AG28" s="101">
        <v>9.4</v>
      </c>
      <c r="AH28" s="101" t="s">
        <v>797</v>
      </c>
      <c r="AI28" s="101" t="s">
        <v>757</v>
      </c>
      <c r="AJ28" s="101">
        <v>10.09</v>
      </c>
      <c r="AK28" s="1401">
        <v>11.44</v>
      </c>
      <c r="AL28" s="1369">
        <v>11.12</v>
      </c>
      <c r="AM28" s="1369">
        <v>10.73</v>
      </c>
      <c r="AN28" s="1369">
        <v>10.6</v>
      </c>
      <c r="AO28" s="1401" t="s">
        <v>244</v>
      </c>
      <c r="AP28" s="1664" t="s">
        <v>1312</v>
      </c>
      <c r="AQ28" s="1187" t="s">
        <v>1311</v>
      </c>
      <c r="AR28" s="1189" t="s">
        <v>243</v>
      </c>
      <c r="AS28" s="71">
        <v>1169</v>
      </c>
      <c r="AT28" s="71">
        <v>1084</v>
      </c>
      <c r="AU28" s="71">
        <v>1307</v>
      </c>
      <c r="AV28" s="71">
        <v>1313</v>
      </c>
      <c r="AW28" s="71">
        <v>1442</v>
      </c>
      <c r="AX28" s="71">
        <v>1507</v>
      </c>
      <c r="AY28" s="71">
        <v>1495</v>
      </c>
      <c r="AZ28" s="71">
        <v>1463</v>
      </c>
      <c r="BA28" s="71">
        <v>1620</v>
      </c>
      <c r="BB28" s="1374">
        <v>1638</v>
      </c>
      <c r="BC28" s="1374">
        <v>1561</v>
      </c>
      <c r="BD28" s="1374">
        <v>1449</v>
      </c>
      <c r="BE28" s="1374">
        <v>1590</v>
      </c>
      <c r="BF28" s="1374">
        <v>1558</v>
      </c>
      <c r="BG28" s="1374">
        <v>1541</v>
      </c>
    </row>
    <row r="29" spans="1:59" ht="20.25" customHeight="1" thickBot="1" x14ac:dyDescent="0.25">
      <c r="A29" s="100"/>
      <c r="B29" s="2578" t="str">
        <f>+B5</f>
        <v>YTD 2019</v>
      </c>
      <c r="C29" s="646">
        <v>2018</v>
      </c>
      <c r="D29" s="646">
        <f>D5</f>
        <v>2017</v>
      </c>
      <c r="E29" s="99">
        <v>2016</v>
      </c>
      <c r="F29" s="99">
        <v>2015</v>
      </c>
      <c r="G29" s="99">
        <v>2014</v>
      </c>
      <c r="H29" s="99">
        <v>2013</v>
      </c>
      <c r="I29" s="99">
        <v>2012</v>
      </c>
      <c r="J29" s="99">
        <v>2011</v>
      </c>
      <c r="K29" s="99">
        <v>2010</v>
      </c>
      <c r="L29" s="99">
        <v>2009</v>
      </c>
      <c r="M29" s="99">
        <v>2008</v>
      </c>
      <c r="N29" s="99">
        <v>2007</v>
      </c>
      <c r="O29" s="1392" t="s">
        <v>241</v>
      </c>
      <c r="P29" s="1372" t="s">
        <v>87</v>
      </c>
      <c r="Q29" s="1372">
        <v>22186</v>
      </c>
      <c r="R29" s="1372">
        <v>8897</v>
      </c>
      <c r="S29" s="1372" t="s">
        <v>87</v>
      </c>
      <c r="T29" s="1372" t="s">
        <v>87</v>
      </c>
      <c r="U29" s="1372">
        <v>8895</v>
      </c>
      <c r="V29" s="1372"/>
      <c r="W29" s="1372"/>
      <c r="X29" s="1372"/>
      <c r="Y29" s="1372"/>
      <c r="Z29" s="1372"/>
      <c r="AA29" s="1372"/>
      <c r="AB29" s="1387" t="s">
        <v>219</v>
      </c>
      <c r="AC29" s="1091">
        <v>12.4</v>
      </c>
      <c r="AD29" s="1091">
        <v>4</v>
      </c>
      <c r="AE29" s="1091">
        <v>3.3</v>
      </c>
      <c r="AF29" s="1091">
        <v>-17.5</v>
      </c>
      <c r="AG29" s="1091">
        <v>20.2</v>
      </c>
      <c r="AH29" s="843" t="s">
        <v>214</v>
      </c>
      <c r="AI29" s="843" t="s">
        <v>756</v>
      </c>
      <c r="AJ29" s="86">
        <v>-5</v>
      </c>
      <c r="AK29" s="73">
        <v>8.8000000000000007</v>
      </c>
      <c r="AL29" s="1369">
        <v>10.7</v>
      </c>
      <c r="AM29" s="1369">
        <v>6.7</v>
      </c>
      <c r="AN29" s="1369">
        <v>27.5</v>
      </c>
      <c r="AO29" s="1369" t="s">
        <v>242</v>
      </c>
      <c r="AP29" s="1663" t="s">
        <v>1310</v>
      </c>
      <c r="AQ29" s="1662" t="s">
        <v>1309</v>
      </c>
      <c r="AR29" s="1386" t="s">
        <v>241</v>
      </c>
      <c r="AS29" s="69" t="s">
        <v>87</v>
      </c>
      <c r="AT29" s="69" t="s">
        <v>87</v>
      </c>
      <c r="AU29" s="69" t="s">
        <v>87</v>
      </c>
      <c r="AV29" s="69" t="s">
        <v>87</v>
      </c>
      <c r="AW29" s="69">
        <v>1335</v>
      </c>
      <c r="AX29" s="69">
        <v>1454</v>
      </c>
      <c r="AY29" s="69">
        <v>21478</v>
      </c>
      <c r="AZ29" s="69">
        <v>22186</v>
      </c>
      <c r="BA29" s="69">
        <v>6972</v>
      </c>
      <c r="BB29" s="1370">
        <v>6852</v>
      </c>
      <c r="BC29" s="1370">
        <v>8722</v>
      </c>
      <c r="BD29" s="1370">
        <v>8897</v>
      </c>
      <c r="BE29" s="1370">
        <v>8585</v>
      </c>
      <c r="BF29" s="1370" t="s">
        <v>87</v>
      </c>
      <c r="BG29" s="1370" t="s">
        <v>87</v>
      </c>
    </row>
    <row r="30" spans="1:59" ht="13.5" customHeight="1" x14ac:dyDescent="0.2">
      <c r="A30" s="1393" t="s">
        <v>238</v>
      </c>
      <c r="B30" s="1358">
        <v>0.19</v>
      </c>
      <c r="C30" s="1358">
        <v>0.76</v>
      </c>
      <c r="D30" s="1403">
        <v>0.75</v>
      </c>
      <c r="E30" s="1358">
        <v>0.93</v>
      </c>
      <c r="F30" s="1403" t="s">
        <v>237</v>
      </c>
      <c r="G30" s="1402" t="s">
        <v>236</v>
      </c>
      <c r="H30" s="1402" t="s">
        <v>235</v>
      </c>
      <c r="I30" s="1402" t="s">
        <v>235</v>
      </c>
      <c r="J30" s="1402" t="s">
        <v>234</v>
      </c>
      <c r="K30" s="1402" t="s">
        <v>233</v>
      </c>
      <c r="L30" s="1402" t="s">
        <v>232</v>
      </c>
      <c r="M30" s="1402" t="s">
        <v>231</v>
      </c>
      <c r="N30" s="1402" t="s">
        <v>230</v>
      </c>
      <c r="O30" s="81" t="s">
        <v>239</v>
      </c>
      <c r="P30" s="68">
        <f>SUM(P9:P29)</f>
        <v>551408</v>
      </c>
      <c r="Q30" s="68">
        <f>SUM(Q9:Q29)</f>
        <v>581612</v>
      </c>
      <c r="R30" s="68">
        <f>SUM(R9:R29)</f>
        <v>615659</v>
      </c>
      <c r="S30" s="68">
        <f>SUM(S9:S29)</f>
        <v>646868</v>
      </c>
      <c r="T30" s="68">
        <f>SUM(T9:T29)</f>
        <v>669342</v>
      </c>
      <c r="U30" s="68">
        <v>630434</v>
      </c>
      <c r="V30" s="68">
        <v>668178</v>
      </c>
      <c r="W30" s="68">
        <v>716204</v>
      </c>
      <c r="X30" s="68">
        <v>580839</v>
      </c>
      <c r="Y30" s="68">
        <v>507544</v>
      </c>
      <c r="Z30" s="68">
        <v>474074</v>
      </c>
      <c r="AA30" s="68">
        <v>389054</v>
      </c>
      <c r="AB30" s="1387" t="s">
        <v>812</v>
      </c>
      <c r="AC30" s="101">
        <v>7.55</v>
      </c>
      <c r="AD30" s="101">
        <v>7.69</v>
      </c>
      <c r="AE30" s="101">
        <v>7.55</v>
      </c>
      <c r="AF30" s="101">
        <v>8.15</v>
      </c>
      <c r="AG30" s="101">
        <v>8.08</v>
      </c>
      <c r="AH30" s="101">
        <v>7.9</v>
      </c>
      <c r="AI30" s="101">
        <v>7.63</v>
      </c>
      <c r="AJ30" s="101">
        <v>8.2100000000000009</v>
      </c>
      <c r="AK30" s="1401">
        <v>7.95</v>
      </c>
      <c r="AL30" s="1401">
        <v>7.74</v>
      </c>
      <c r="AM30" s="1401">
        <v>7.65</v>
      </c>
      <c r="AN30" s="1401">
        <v>8.0299999999999994</v>
      </c>
      <c r="AO30" s="1401">
        <v>7.69</v>
      </c>
      <c r="AP30" s="1664" t="s">
        <v>1308</v>
      </c>
      <c r="AQ30" s="1664" t="s">
        <v>1307</v>
      </c>
      <c r="AR30" s="80" t="s">
        <v>239</v>
      </c>
      <c r="AS30" s="56">
        <f t="shared" ref="AS30:AY30" si="9">SUM(AS9:AS29)</f>
        <v>585855</v>
      </c>
      <c r="AT30" s="56">
        <f t="shared" si="9"/>
        <v>582875</v>
      </c>
      <c r="AU30" s="56">
        <f t="shared" si="9"/>
        <v>590173</v>
      </c>
      <c r="AV30" s="56">
        <f t="shared" si="9"/>
        <v>551408</v>
      </c>
      <c r="AW30" s="56">
        <f t="shared" si="9"/>
        <v>572767</v>
      </c>
      <c r="AX30" s="56">
        <f t="shared" si="9"/>
        <v>570053</v>
      </c>
      <c r="AY30" s="56">
        <f t="shared" si="9"/>
        <v>580189</v>
      </c>
      <c r="AZ30" s="56">
        <v>581612</v>
      </c>
      <c r="BA30" s="56">
        <v>615277</v>
      </c>
      <c r="BB30" s="55">
        <v>642756</v>
      </c>
      <c r="BC30" s="55">
        <v>650272</v>
      </c>
      <c r="BD30" s="55">
        <v>615659</v>
      </c>
      <c r="BE30" s="55">
        <v>657190</v>
      </c>
      <c r="BF30" s="55">
        <v>671236</v>
      </c>
      <c r="BG30" s="55">
        <v>675555</v>
      </c>
    </row>
    <row r="31" spans="1:59" ht="24" customHeight="1" x14ac:dyDescent="0.2">
      <c r="A31" s="1189" t="s">
        <v>814</v>
      </c>
      <c r="B31" s="1401">
        <v>6.5</v>
      </c>
      <c r="C31" s="1401">
        <v>7.3</v>
      </c>
      <c r="D31" s="1401">
        <v>10.09</v>
      </c>
      <c r="E31" s="1401">
        <v>10.6</v>
      </c>
      <c r="F31" s="1369" t="s">
        <v>229</v>
      </c>
      <c r="G31" s="1402" t="s">
        <v>228</v>
      </c>
      <c r="H31" s="1402" t="s">
        <v>227</v>
      </c>
      <c r="I31" s="1402" t="s">
        <v>226</v>
      </c>
      <c r="J31" s="1402" t="s">
        <v>225</v>
      </c>
      <c r="K31" s="1402" t="s">
        <v>224</v>
      </c>
      <c r="L31" s="1402" t="s">
        <v>223</v>
      </c>
      <c r="M31" s="1402" t="s">
        <v>222</v>
      </c>
      <c r="N31" s="1402" t="s">
        <v>221</v>
      </c>
      <c r="O31" s="57"/>
      <c r="P31" s="75"/>
      <c r="Q31" s="75"/>
      <c r="R31" s="75"/>
      <c r="S31" s="75"/>
      <c r="T31" s="75"/>
      <c r="U31" s="55"/>
      <c r="V31" s="55"/>
      <c r="W31" s="55"/>
      <c r="X31" s="55"/>
      <c r="Y31" s="55"/>
      <c r="Z31" s="55"/>
      <c r="AA31" s="55"/>
      <c r="AB31" s="1387" t="s">
        <v>813</v>
      </c>
      <c r="AC31" s="71">
        <v>4050</v>
      </c>
      <c r="AD31" s="71">
        <v>4050</v>
      </c>
      <c r="AE31" s="71">
        <v>4050</v>
      </c>
      <c r="AF31" s="71">
        <v>4050</v>
      </c>
      <c r="AG31" s="71">
        <v>4050</v>
      </c>
      <c r="AH31" s="71">
        <v>4050</v>
      </c>
      <c r="AI31" s="71">
        <v>4050</v>
      </c>
      <c r="AJ31" s="71">
        <v>4050</v>
      </c>
      <c r="AK31" s="1374">
        <v>4050</v>
      </c>
      <c r="AL31" s="1374">
        <v>4050</v>
      </c>
      <c r="AM31" s="1374">
        <v>4050</v>
      </c>
      <c r="AN31" s="1374">
        <v>4050</v>
      </c>
      <c r="AO31" s="1374">
        <v>4050</v>
      </c>
      <c r="AP31" s="1376">
        <v>4050</v>
      </c>
      <c r="AQ31" s="1376">
        <v>4050</v>
      </c>
      <c r="AR31" s="57"/>
      <c r="AS31" s="645"/>
      <c r="AT31" s="645"/>
      <c r="AU31" s="645"/>
      <c r="AV31" s="645"/>
      <c r="AW31" s="645"/>
      <c r="AX31" s="645"/>
      <c r="AY31" s="645"/>
      <c r="AZ31" s="645"/>
      <c r="BA31" s="91"/>
      <c r="BB31" s="75"/>
      <c r="BC31" s="75"/>
      <c r="BD31" s="75"/>
      <c r="BE31" s="75"/>
      <c r="BF31" s="55"/>
      <c r="BG31" s="55"/>
    </row>
    <row r="32" spans="1:59" ht="13.5" customHeight="1" x14ac:dyDescent="0.2">
      <c r="A32" s="1189" t="s">
        <v>219</v>
      </c>
      <c r="B32" s="1388">
        <v>1.5</v>
      </c>
      <c r="C32" s="1369">
        <v>-19.5</v>
      </c>
      <c r="D32" s="1369">
        <v>3.6</v>
      </c>
      <c r="E32" s="1369">
        <v>16.3</v>
      </c>
      <c r="F32" s="1369" t="s">
        <v>218</v>
      </c>
      <c r="G32" s="1389" t="s">
        <v>217</v>
      </c>
      <c r="H32" s="1374" t="s">
        <v>216</v>
      </c>
      <c r="I32" s="1389">
        <v>21</v>
      </c>
      <c r="J32" s="1374" t="s">
        <v>215</v>
      </c>
      <c r="K32" s="1374" t="s">
        <v>214</v>
      </c>
      <c r="L32" s="1374" t="s">
        <v>213</v>
      </c>
      <c r="M32" s="1374" t="s">
        <v>212</v>
      </c>
      <c r="N32" s="1374" t="s">
        <v>211</v>
      </c>
      <c r="O32" s="98"/>
      <c r="P32" s="1187"/>
      <c r="Q32" s="1187"/>
      <c r="R32" s="1187"/>
      <c r="S32" s="1187"/>
      <c r="T32" s="1187"/>
      <c r="U32" s="1376"/>
      <c r="V32" s="1376"/>
      <c r="W32" s="1376"/>
      <c r="X32" s="1376"/>
      <c r="Y32" s="1376"/>
      <c r="Z32" s="1376"/>
      <c r="AA32" s="1376"/>
      <c r="AB32" s="93" t="s">
        <v>185</v>
      </c>
      <c r="AC32" s="71">
        <v>4035</v>
      </c>
      <c r="AD32" s="71">
        <v>4032</v>
      </c>
      <c r="AE32" s="71">
        <v>4033</v>
      </c>
      <c r="AF32" s="71">
        <v>4037</v>
      </c>
      <c r="AG32" s="71">
        <v>4037</v>
      </c>
      <c r="AH32" s="71">
        <v>4037</v>
      </c>
      <c r="AI32" s="71">
        <v>4038</v>
      </c>
      <c r="AJ32" s="71">
        <v>4039</v>
      </c>
      <c r="AK32" s="1374">
        <v>4039</v>
      </c>
      <c r="AL32" s="1374">
        <v>4039</v>
      </c>
      <c r="AM32" s="1374">
        <v>4039</v>
      </c>
      <c r="AN32" s="1374">
        <v>4038</v>
      </c>
      <c r="AO32" s="1374">
        <v>4038</v>
      </c>
      <c r="AP32" s="1376">
        <v>4036</v>
      </c>
      <c r="AQ32" s="1376">
        <v>4034</v>
      </c>
      <c r="AR32" s="97"/>
      <c r="AS32" s="644"/>
      <c r="AT32" s="644"/>
      <c r="AU32" s="644"/>
      <c r="AV32" s="644"/>
      <c r="AW32" s="644"/>
      <c r="AX32" s="644"/>
      <c r="AY32" s="644"/>
      <c r="AZ32" s="644"/>
      <c r="BA32" s="73"/>
      <c r="BB32" s="1369"/>
      <c r="BC32" s="1369"/>
      <c r="BD32" s="1369"/>
      <c r="BE32" s="1369"/>
      <c r="BF32" s="1374"/>
      <c r="BG32" s="1374"/>
    </row>
    <row r="33" spans="1:59" ht="13.5" customHeight="1" x14ac:dyDescent="0.2">
      <c r="A33" s="1189" t="s">
        <v>1613</v>
      </c>
      <c r="B33" s="73"/>
      <c r="C33" s="1190">
        <v>0.69</v>
      </c>
      <c r="D33" s="1369">
        <v>0.68</v>
      </c>
      <c r="E33" s="1369" t="s">
        <v>234</v>
      </c>
      <c r="F33" s="1369" t="s">
        <v>209</v>
      </c>
      <c r="G33" s="1402" t="s">
        <v>208</v>
      </c>
      <c r="H33" s="1374" t="s">
        <v>207</v>
      </c>
      <c r="I33" s="1374" t="s">
        <v>206</v>
      </c>
      <c r="J33" s="1374" t="s">
        <v>205</v>
      </c>
      <c r="K33" s="1374" t="s">
        <v>204</v>
      </c>
      <c r="L33" s="1374" t="s">
        <v>203</v>
      </c>
      <c r="M33" s="1402" t="s">
        <v>202</v>
      </c>
      <c r="N33" s="1402" t="s">
        <v>201</v>
      </c>
      <c r="O33" s="96" t="s">
        <v>220</v>
      </c>
      <c r="P33" s="95"/>
      <c r="Q33" s="95"/>
      <c r="R33" s="95"/>
      <c r="S33" s="94"/>
      <c r="T33" s="94"/>
      <c r="U33" s="94"/>
      <c r="V33" s="1376"/>
      <c r="W33" s="1376"/>
      <c r="X33" s="1376"/>
      <c r="Y33" s="1376"/>
      <c r="Z33" s="1376"/>
      <c r="AA33" s="1376"/>
      <c r="AB33" s="93" t="s">
        <v>182</v>
      </c>
      <c r="AC33" s="92">
        <v>-4.4000000000000004</v>
      </c>
      <c r="AD33" s="92">
        <v>9.1</v>
      </c>
      <c r="AE33" s="92">
        <v>5.5</v>
      </c>
      <c r="AF33" s="92">
        <v>6.3</v>
      </c>
      <c r="AG33" s="92">
        <v>9.1999999999999993</v>
      </c>
      <c r="AH33" s="92">
        <v>14.3</v>
      </c>
      <c r="AI33" s="92">
        <v>9</v>
      </c>
      <c r="AJ33" s="92">
        <v>7.7</v>
      </c>
      <c r="AK33" s="1389">
        <v>10.5</v>
      </c>
      <c r="AL33" s="1389">
        <v>9.5</v>
      </c>
      <c r="AM33" s="1389">
        <v>10.3</v>
      </c>
      <c r="AN33" s="1389">
        <v>13.9</v>
      </c>
      <c r="AO33" s="1389" t="s">
        <v>181</v>
      </c>
      <c r="AP33" s="1663" t="s">
        <v>112</v>
      </c>
      <c r="AQ33" s="1663">
        <v>10.1</v>
      </c>
      <c r="AR33" s="76" t="s">
        <v>220</v>
      </c>
      <c r="AS33" s="645"/>
      <c r="AT33" s="645"/>
      <c r="AU33" s="645"/>
      <c r="AV33" s="645"/>
      <c r="AW33" s="645"/>
      <c r="AX33" s="645"/>
      <c r="AY33" s="645"/>
      <c r="AZ33" s="645"/>
      <c r="BA33" s="91"/>
      <c r="BB33" s="75"/>
      <c r="BC33" s="75"/>
      <c r="BD33" s="75"/>
      <c r="BE33" s="75"/>
      <c r="BF33" s="75"/>
      <c r="BG33" s="1374"/>
    </row>
    <row r="34" spans="1:59" ht="13.5" customHeight="1" x14ac:dyDescent="0.2">
      <c r="A34" s="1189" t="s">
        <v>812</v>
      </c>
      <c r="B34" s="1369">
        <v>7.55</v>
      </c>
      <c r="C34" s="1369">
        <v>8.15</v>
      </c>
      <c r="D34" s="1401">
        <v>8.2100000000000009</v>
      </c>
      <c r="E34" s="1401" t="s">
        <v>688</v>
      </c>
      <c r="F34" s="1401" t="s">
        <v>199</v>
      </c>
      <c r="G34" s="1401">
        <v>7.4</v>
      </c>
      <c r="H34" s="1401" t="s">
        <v>198</v>
      </c>
      <c r="I34" s="1401" t="s">
        <v>197</v>
      </c>
      <c r="J34" s="1401" t="s">
        <v>196</v>
      </c>
      <c r="K34" s="1401" t="s">
        <v>195</v>
      </c>
      <c r="L34" s="1401" t="s">
        <v>194</v>
      </c>
      <c r="M34" s="1401" t="s">
        <v>193</v>
      </c>
      <c r="N34" s="1401" t="s">
        <v>192</v>
      </c>
      <c r="P34" s="1380"/>
      <c r="Q34" s="1380"/>
      <c r="R34" s="1380"/>
      <c r="S34" s="1380"/>
      <c r="T34" s="1380"/>
      <c r="U34" s="1380"/>
      <c r="V34" s="1357"/>
      <c r="W34" s="1357"/>
      <c r="X34" s="1357"/>
      <c r="Y34" s="1357"/>
      <c r="Z34" s="1357"/>
      <c r="AA34" s="1357"/>
      <c r="AB34" s="1387" t="s">
        <v>171</v>
      </c>
      <c r="AC34" s="86">
        <v>313.8</v>
      </c>
      <c r="AD34" s="86">
        <v>306.5</v>
      </c>
      <c r="AE34" s="86">
        <v>300.2</v>
      </c>
      <c r="AF34" s="86">
        <v>282.60000000000002</v>
      </c>
      <c r="AG34" s="86">
        <v>311.5</v>
      </c>
      <c r="AH34" s="86">
        <v>307</v>
      </c>
      <c r="AI34" s="86" t="s">
        <v>755</v>
      </c>
      <c r="AJ34" s="86">
        <v>330.4</v>
      </c>
      <c r="AK34" s="1388">
        <v>330.9</v>
      </c>
      <c r="AL34" s="1388">
        <v>332.1</v>
      </c>
      <c r="AM34" s="1388">
        <v>330.1</v>
      </c>
      <c r="AN34" s="1388">
        <v>322.7</v>
      </c>
      <c r="AO34" s="1388" t="s">
        <v>210</v>
      </c>
      <c r="AP34" s="1187" t="s">
        <v>1306</v>
      </c>
      <c r="AQ34" s="1662" t="s">
        <v>1305</v>
      </c>
      <c r="AR34" s="1359"/>
      <c r="AS34" s="644"/>
      <c r="AT34" s="644"/>
      <c r="AU34" s="644"/>
      <c r="AV34" s="644"/>
      <c r="AW34" s="644"/>
      <c r="AX34" s="644"/>
      <c r="AY34" s="644"/>
      <c r="AZ34" s="644"/>
      <c r="BA34" s="73"/>
      <c r="BB34" s="1369"/>
      <c r="BC34" s="1369"/>
      <c r="BD34" s="1369"/>
      <c r="BE34" s="1369"/>
      <c r="BF34" s="1369"/>
      <c r="BG34" s="1369"/>
    </row>
    <row r="35" spans="1:59" ht="13.5" customHeight="1" x14ac:dyDescent="0.2">
      <c r="A35" s="90" t="s">
        <v>811</v>
      </c>
      <c r="B35" s="1394">
        <v>4050</v>
      </c>
      <c r="C35" s="1394">
        <v>4050</v>
      </c>
      <c r="D35" s="1394">
        <v>4050</v>
      </c>
      <c r="E35" s="1394">
        <v>4050</v>
      </c>
      <c r="F35" s="1394">
        <v>4050</v>
      </c>
      <c r="G35" s="1394">
        <v>4050</v>
      </c>
      <c r="H35" s="1394">
        <v>4050</v>
      </c>
      <c r="I35" s="1394">
        <v>4050</v>
      </c>
      <c r="J35" s="1394">
        <v>4047</v>
      </c>
      <c r="K35" s="1394">
        <v>4043</v>
      </c>
      <c r="L35" s="1394">
        <v>4037</v>
      </c>
      <c r="M35" s="1394">
        <v>2600</v>
      </c>
      <c r="N35" s="1394">
        <v>2597</v>
      </c>
      <c r="O35" s="1387" t="s">
        <v>200</v>
      </c>
      <c r="P35" s="1376">
        <v>42419</v>
      </c>
      <c r="Q35" s="1376">
        <v>39983</v>
      </c>
      <c r="R35" s="1376">
        <v>38136</v>
      </c>
      <c r="S35" s="1376">
        <v>44209</v>
      </c>
      <c r="T35" s="1376">
        <v>56322</v>
      </c>
      <c r="U35" s="1376">
        <v>59090</v>
      </c>
      <c r="V35" s="1376">
        <v>55426</v>
      </c>
      <c r="W35" s="1376">
        <v>55316</v>
      </c>
      <c r="X35" s="1376">
        <v>40736</v>
      </c>
      <c r="Y35" s="1376">
        <v>52190</v>
      </c>
      <c r="Z35" s="1376">
        <v>51932</v>
      </c>
      <c r="AA35" s="1376">
        <v>30077</v>
      </c>
      <c r="AB35" s="1387" t="s">
        <v>1287</v>
      </c>
      <c r="AC35" s="73">
        <v>104</v>
      </c>
      <c r="AD35" s="73">
        <v>55</v>
      </c>
      <c r="AE35" s="73">
        <v>64</v>
      </c>
      <c r="AF35" s="73">
        <v>61</v>
      </c>
      <c r="AG35" s="73">
        <v>54</v>
      </c>
      <c r="AH35" s="73">
        <v>52</v>
      </c>
      <c r="AI35" s="73">
        <v>61</v>
      </c>
      <c r="AJ35" s="73">
        <v>61</v>
      </c>
      <c r="AK35" s="1369">
        <v>51</v>
      </c>
      <c r="AL35" s="1400">
        <v>54</v>
      </c>
      <c r="AM35" s="1400">
        <v>51</v>
      </c>
      <c r="AN35" s="1400">
        <v>51</v>
      </c>
      <c r="AO35" s="1369">
        <v>48</v>
      </c>
      <c r="AP35" s="1187">
        <v>50</v>
      </c>
      <c r="AQ35" s="1187">
        <v>51</v>
      </c>
      <c r="AR35" s="1189" t="s">
        <v>200</v>
      </c>
      <c r="AS35" s="71">
        <v>45308</v>
      </c>
      <c r="AT35" s="71">
        <v>43553</v>
      </c>
      <c r="AU35" s="71">
        <v>51634</v>
      </c>
      <c r="AV35" s="71">
        <v>42419</v>
      </c>
      <c r="AW35" s="71">
        <v>51506</v>
      </c>
      <c r="AX35" s="71">
        <v>50145</v>
      </c>
      <c r="AY35" s="71">
        <v>50437</v>
      </c>
      <c r="AZ35" s="71">
        <v>39983</v>
      </c>
      <c r="BA35" s="71">
        <v>54243</v>
      </c>
      <c r="BB35" s="1374">
        <v>69767</v>
      </c>
      <c r="BC35" s="1374">
        <v>70295</v>
      </c>
      <c r="BD35" s="1374">
        <v>38136</v>
      </c>
      <c r="BE35" s="1374">
        <v>58387</v>
      </c>
      <c r="BF35" s="1374">
        <v>63599</v>
      </c>
      <c r="BG35" s="1374">
        <v>58523</v>
      </c>
    </row>
    <row r="36" spans="1:59" ht="13.5" customHeight="1" x14ac:dyDescent="0.2">
      <c r="A36" s="88" t="s">
        <v>185</v>
      </c>
      <c r="B36" s="1374">
        <v>4033</v>
      </c>
      <c r="C36" s="1374">
        <v>4037</v>
      </c>
      <c r="D36" s="1374">
        <v>4039</v>
      </c>
      <c r="E36" s="1374">
        <v>4037</v>
      </c>
      <c r="F36" s="1374">
        <v>4031</v>
      </c>
      <c r="G36" s="1374">
        <v>4031</v>
      </c>
      <c r="H36" s="1374">
        <v>4020</v>
      </c>
      <c r="I36" s="1374">
        <v>4026</v>
      </c>
      <c r="J36" s="1374">
        <v>4026</v>
      </c>
      <c r="K36" s="1374">
        <v>4022</v>
      </c>
      <c r="L36" s="1374">
        <v>3846</v>
      </c>
      <c r="M36" s="1374">
        <v>3355</v>
      </c>
      <c r="N36" s="1374">
        <v>3352</v>
      </c>
      <c r="O36" s="1387" t="s">
        <v>191</v>
      </c>
      <c r="P36" s="1376">
        <v>164958</v>
      </c>
      <c r="Q36" s="1376">
        <v>172434</v>
      </c>
      <c r="R36" s="1376">
        <v>174028</v>
      </c>
      <c r="S36" s="1376">
        <v>189049</v>
      </c>
      <c r="T36" s="1376">
        <v>197254</v>
      </c>
      <c r="U36" s="1376">
        <v>200743</v>
      </c>
      <c r="V36" s="1376">
        <v>200678</v>
      </c>
      <c r="W36" s="1376">
        <v>190092</v>
      </c>
      <c r="X36" s="1376">
        <v>176390</v>
      </c>
      <c r="Y36" s="1376">
        <v>153577</v>
      </c>
      <c r="Z36" s="1376">
        <v>148591</v>
      </c>
      <c r="AA36" s="1376">
        <v>142329</v>
      </c>
      <c r="AB36" s="1387" t="s">
        <v>809</v>
      </c>
      <c r="AC36" s="73">
        <v>55</v>
      </c>
      <c r="AD36" s="73">
        <v>10</v>
      </c>
      <c r="AE36" s="73">
        <v>7</v>
      </c>
      <c r="AF36" s="73">
        <v>5</v>
      </c>
      <c r="AG36" s="73">
        <v>8</v>
      </c>
      <c r="AH36" s="73">
        <v>10</v>
      </c>
      <c r="AI36" s="73">
        <v>7</v>
      </c>
      <c r="AJ36" s="73">
        <v>9</v>
      </c>
      <c r="AK36" s="1369">
        <v>10</v>
      </c>
      <c r="AL36" s="1369">
        <v>13</v>
      </c>
      <c r="AM36" s="1369">
        <v>14</v>
      </c>
      <c r="AN36" s="1369">
        <v>16</v>
      </c>
      <c r="AO36" s="1369">
        <v>16</v>
      </c>
      <c r="AP36" s="1187">
        <v>15</v>
      </c>
      <c r="AQ36" s="1187">
        <v>13</v>
      </c>
      <c r="AR36" s="1189" t="s">
        <v>191</v>
      </c>
      <c r="AS36" s="71">
        <v>168326</v>
      </c>
      <c r="AT36" s="71">
        <v>176543</v>
      </c>
      <c r="AU36" s="71">
        <v>176285</v>
      </c>
      <c r="AV36" s="71">
        <v>164958</v>
      </c>
      <c r="AW36" s="71">
        <v>174191</v>
      </c>
      <c r="AX36" s="71">
        <v>176491</v>
      </c>
      <c r="AY36" s="71">
        <v>173985</v>
      </c>
      <c r="AZ36" s="71">
        <v>172434</v>
      </c>
      <c r="BA36" s="71">
        <v>182247</v>
      </c>
      <c r="BB36" s="1374">
        <v>189534</v>
      </c>
      <c r="BC36" s="1374">
        <v>190855</v>
      </c>
      <c r="BD36" s="1374">
        <v>174028</v>
      </c>
      <c r="BE36" s="1374">
        <v>187411</v>
      </c>
      <c r="BF36" s="1374">
        <v>195960</v>
      </c>
      <c r="BG36" s="1374">
        <v>202819</v>
      </c>
    </row>
    <row r="37" spans="1:59" s="1396" customFormat="1" ht="19.5" customHeight="1" x14ac:dyDescent="0.2">
      <c r="A37" s="1189" t="s">
        <v>182</v>
      </c>
      <c r="B37" s="1389">
        <v>3.4</v>
      </c>
      <c r="C37" s="1389">
        <v>9.6999999999999993</v>
      </c>
      <c r="D37" s="1389">
        <v>9.5</v>
      </c>
      <c r="E37" s="1389">
        <v>12.3</v>
      </c>
      <c r="F37" s="1369" t="s">
        <v>144</v>
      </c>
      <c r="G37" s="1389" t="s">
        <v>143</v>
      </c>
      <c r="H37" s="1389">
        <v>11</v>
      </c>
      <c r="I37" s="1374" t="s">
        <v>181</v>
      </c>
      <c r="J37" s="1374" t="s">
        <v>180</v>
      </c>
      <c r="K37" s="1374" t="s">
        <v>179</v>
      </c>
      <c r="L37" s="1374" t="s">
        <v>178</v>
      </c>
      <c r="M37" s="1374" t="s">
        <v>177</v>
      </c>
      <c r="N37" s="1374" t="s">
        <v>176</v>
      </c>
      <c r="O37" s="1395" t="s">
        <v>190</v>
      </c>
      <c r="P37" s="1399">
        <v>25653</v>
      </c>
      <c r="Q37" s="1399">
        <v>26333</v>
      </c>
      <c r="R37" s="1399">
        <v>23580</v>
      </c>
      <c r="S37" s="1399">
        <v>21088</v>
      </c>
      <c r="T37" s="1398"/>
      <c r="U37" s="1398"/>
      <c r="V37" s="1398"/>
      <c r="W37" s="1398"/>
      <c r="X37" s="1398"/>
      <c r="Y37" s="1398"/>
      <c r="Z37" s="1398"/>
      <c r="AA37" s="1398"/>
      <c r="AB37" s="1395" t="s">
        <v>1286</v>
      </c>
      <c r="AC37" s="1156">
        <v>15.4</v>
      </c>
      <c r="AD37" s="89">
        <v>14.8</v>
      </c>
      <c r="AE37" s="89">
        <v>14.6</v>
      </c>
      <c r="AF37" s="89">
        <v>15.5</v>
      </c>
      <c r="AG37" s="89">
        <v>20.3</v>
      </c>
      <c r="AH37" s="89" t="s">
        <v>796</v>
      </c>
      <c r="AI37" s="89" t="s">
        <v>754</v>
      </c>
      <c r="AJ37" s="89">
        <v>19.5</v>
      </c>
      <c r="AK37" s="1397">
        <v>19.2</v>
      </c>
      <c r="AL37" s="1397">
        <v>19.2</v>
      </c>
      <c r="AM37" s="1397">
        <v>18.8</v>
      </c>
      <c r="AN37" s="1397">
        <v>18.399999999999999</v>
      </c>
      <c r="AO37" s="1397" t="s">
        <v>129</v>
      </c>
      <c r="AP37" s="1661" t="s">
        <v>1304</v>
      </c>
      <c r="AQ37" s="1661" t="s">
        <v>114</v>
      </c>
      <c r="AR37" s="2254" t="s">
        <v>190</v>
      </c>
      <c r="AS37" s="87">
        <v>30274</v>
      </c>
      <c r="AT37" s="87">
        <v>29157</v>
      </c>
      <c r="AU37" s="87">
        <v>28120</v>
      </c>
      <c r="AV37" s="87">
        <v>25653</v>
      </c>
      <c r="AW37" s="87">
        <v>27767</v>
      </c>
      <c r="AX37" s="87">
        <v>26904</v>
      </c>
      <c r="AY37" s="87">
        <v>26185</v>
      </c>
      <c r="AZ37" s="87">
        <v>26333</v>
      </c>
      <c r="BA37" s="87">
        <v>25828</v>
      </c>
      <c r="BB37" s="1394">
        <v>25159</v>
      </c>
      <c r="BC37" s="1394">
        <v>24922</v>
      </c>
      <c r="BD37" s="1394">
        <v>23580</v>
      </c>
      <c r="BE37" s="1394">
        <v>23633</v>
      </c>
      <c r="BF37" s="1660">
        <v>22463</v>
      </c>
      <c r="BG37" s="1660">
        <v>21340</v>
      </c>
    </row>
    <row r="38" spans="1:59" ht="13.5" customHeight="1" x14ac:dyDescent="0.2">
      <c r="A38" s="88" t="s">
        <v>171</v>
      </c>
      <c r="B38" s="1389">
        <v>313.8</v>
      </c>
      <c r="C38" s="1389">
        <v>282.60000000000002</v>
      </c>
      <c r="D38" s="1389">
        <v>330.4</v>
      </c>
      <c r="E38" s="1389">
        <v>322.7</v>
      </c>
      <c r="F38" s="1369" t="s">
        <v>170</v>
      </c>
      <c r="G38" s="1389" t="s">
        <v>169</v>
      </c>
      <c r="H38" s="1389" t="s">
        <v>168</v>
      </c>
      <c r="I38" s="1389" t="s">
        <v>167</v>
      </c>
      <c r="J38" s="1374" t="s">
        <v>166</v>
      </c>
      <c r="K38" s="1389">
        <v>191</v>
      </c>
      <c r="L38" s="1374" t="s">
        <v>165</v>
      </c>
      <c r="M38" s="1374" t="s">
        <v>164</v>
      </c>
      <c r="N38" s="1374" t="s">
        <v>163</v>
      </c>
      <c r="O38" s="1387" t="s">
        <v>183</v>
      </c>
      <c r="P38" s="1376">
        <v>18230</v>
      </c>
      <c r="Q38" s="1376">
        <v>19412</v>
      </c>
      <c r="R38" s="1376">
        <v>41210</v>
      </c>
      <c r="S38" s="1376">
        <v>38707</v>
      </c>
      <c r="T38" s="1376">
        <v>51843</v>
      </c>
      <c r="U38" s="1376">
        <v>47226</v>
      </c>
      <c r="V38" s="1376">
        <v>45320</v>
      </c>
      <c r="W38" s="1376">
        <v>40715</v>
      </c>
      <c r="X38" s="1376">
        <v>38766</v>
      </c>
      <c r="Y38" s="1376">
        <v>33831</v>
      </c>
      <c r="Z38" s="1376">
        <v>29238</v>
      </c>
      <c r="AA38" s="1376">
        <v>32280</v>
      </c>
      <c r="AB38" s="1387" t="s">
        <v>1285</v>
      </c>
      <c r="AC38" s="1156">
        <v>17.399999999999999</v>
      </c>
      <c r="AD38" s="86">
        <v>17.3</v>
      </c>
      <c r="AE38" s="86">
        <v>17.100000000000001</v>
      </c>
      <c r="AF38" s="86">
        <v>17.3</v>
      </c>
      <c r="AG38" s="86">
        <v>22.6</v>
      </c>
      <c r="AH38" s="86">
        <v>22.2</v>
      </c>
      <c r="AI38" s="86" t="s">
        <v>753</v>
      </c>
      <c r="AJ38" s="86">
        <v>22.3</v>
      </c>
      <c r="AK38" s="1388">
        <v>21.4</v>
      </c>
      <c r="AL38" s="1388">
        <v>21.4</v>
      </c>
      <c r="AM38" s="1388">
        <v>21</v>
      </c>
      <c r="AN38" s="1388">
        <v>20.7</v>
      </c>
      <c r="AO38" s="1388" t="s">
        <v>184</v>
      </c>
      <c r="AP38" s="1187" t="s">
        <v>1303</v>
      </c>
      <c r="AQ38" s="1187" t="s">
        <v>1302</v>
      </c>
      <c r="AR38" s="1189" t="s">
        <v>183</v>
      </c>
      <c r="AS38" s="71">
        <v>19051</v>
      </c>
      <c r="AT38" s="71">
        <v>18997</v>
      </c>
      <c r="AU38" s="71">
        <v>19067</v>
      </c>
      <c r="AV38" s="71">
        <v>18230</v>
      </c>
      <c r="AW38" s="71">
        <v>19331</v>
      </c>
      <c r="AX38" s="71">
        <v>19241</v>
      </c>
      <c r="AY38" s="71">
        <v>19165</v>
      </c>
      <c r="AZ38" s="71">
        <v>19412</v>
      </c>
      <c r="BA38" s="71">
        <v>42471</v>
      </c>
      <c r="BB38" s="1374">
        <v>41773</v>
      </c>
      <c r="BC38" s="1374">
        <v>41831</v>
      </c>
      <c r="BD38" s="1374">
        <v>41210</v>
      </c>
      <c r="BE38" s="1374">
        <v>40086</v>
      </c>
      <c r="BF38" s="1374">
        <v>39159</v>
      </c>
      <c r="BG38" s="1374">
        <v>39255</v>
      </c>
    </row>
    <row r="39" spans="1:59" ht="13.5" customHeight="1" x14ac:dyDescent="0.2">
      <c r="A39" s="1189" t="s">
        <v>810</v>
      </c>
      <c r="B39" s="1374">
        <v>76</v>
      </c>
      <c r="C39" s="1374">
        <v>54</v>
      </c>
      <c r="D39" s="1374">
        <v>54</v>
      </c>
      <c r="E39" s="1374">
        <v>50</v>
      </c>
      <c r="F39" s="1369">
        <v>47</v>
      </c>
      <c r="G39" s="1374">
        <v>49</v>
      </c>
      <c r="H39" s="1374">
        <v>51</v>
      </c>
      <c r="I39" s="1374">
        <v>51</v>
      </c>
      <c r="J39" s="1374">
        <v>55</v>
      </c>
      <c r="K39" s="1374">
        <v>52</v>
      </c>
      <c r="L39" s="1374">
        <v>50</v>
      </c>
      <c r="M39" s="1374">
        <v>53</v>
      </c>
      <c r="N39" s="1374">
        <v>52</v>
      </c>
      <c r="O39" s="1387" t="s">
        <v>174</v>
      </c>
      <c r="P39" s="1376">
        <v>190422</v>
      </c>
      <c r="Q39" s="1376">
        <v>179114</v>
      </c>
      <c r="R39" s="1376">
        <v>191750</v>
      </c>
      <c r="S39" s="1376">
        <v>201937</v>
      </c>
      <c r="T39" s="1376">
        <v>194274</v>
      </c>
      <c r="U39" s="1376">
        <v>185602</v>
      </c>
      <c r="V39" s="1376">
        <v>183908</v>
      </c>
      <c r="W39" s="1376">
        <v>179950</v>
      </c>
      <c r="X39" s="1376">
        <v>151578</v>
      </c>
      <c r="Y39" s="1376">
        <v>130519</v>
      </c>
      <c r="Z39" s="1376">
        <v>108989</v>
      </c>
      <c r="AA39" s="1376">
        <v>99792</v>
      </c>
      <c r="AB39" s="1387" t="s">
        <v>1284</v>
      </c>
      <c r="AC39" s="1156">
        <v>20</v>
      </c>
      <c r="AD39" s="73">
        <v>19.8</v>
      </c>
      <c r="AE39" s="73">
        <v>19.5</v>
      </c>
      <c r="AF39" s="73">
        <v>19.899999999999999</v>
      </c>
      <c r="AG39" s="73">
        <v>26.2</v>
      </c>
      <c r="AH39" s="73">
        <v>25.4</v>
      </c>
      <c r="AI39" s="73" t="s">
        <v>752</v>
      </c>
      <c r="AJ39" s="73">
        <v>25.2</v>
      </c>
      <c r="AK39" s="1369">
        <v>24.5</v>
      </c>
      <c r="AL39" s="1369">
        <v>24.6</v>
      </c>
      <c r="AM39" s="1369">
        <v>24.3</v>
      </c>
      <c r="AN39" s="1369">
        <v>24.7</v>
      </c>
      <c r="AO39" s="1369" t="s">
        <v>175</v>
      </c>
      <c r="AP39" s="1187" t="s">
        <v>1301</v>
      </c>
      <c r="AQ39" s="1187" t="s">
        <v>1300</v>
      </c>
      <c r="AR39" s="1189" t="s">
        <v>174</v>
      </c>
      <c r="AS39" s="71">
        <v>190859</v>
      </c>
      <c r="AT39" s="71">
        <v>189058</v>
      </c>
      <c r="AU39" s="71">
        <v>193263</v>
      </c>
      <c r="AV39" s="71">
        <v>190422</v>
      </c>
      <c r="AW39" s="71">
        <v>187094</v>
      </c>
      <c r="AX39" s="71">
        <v>177865</v>
      </c>
      <c r="AY39" s="71">
        <v>174750</v>
      </c>
      <c r="AZ39" s="71">
        <v>179114</v>
      </c>
      <c r="BA39" s="71">
        <v>182625</v>
      </c>
      <c r="BB39" s="1374">
        <v>185164</v>
      </c>
      <c r="BC39" s="1374">
        <v>188441</v>
      </c>
      <c r="BD39" s="1374">
        <v>191750</v>
      </c>
      <c r="BE39" s="1374">
        <v>191380</v>
      </c>
      <c r="BF39" s="1374">
        <v>188003</v>
      </c>
      <c r="BG39" s="1374">
        <v>192764</v>
      </c>
    </row>
    <row r="40" spans="1:59" ht="13.5" customHeight="1" x14ac:dyDescent="0.2">
      <c r="A40" s="1189" t="s">
        <v>809</v>
      </c>
      <c r="B40" s="1374">
        <v>24</v>
      </c>
      <c r="C40" s="1374">
        <v>7</v>
      </c>
      <c r="D40" s="1374">
        <v>12</v>
      </c>
      <c r="E40" s="1374">
        <v>15</v>
      </c>
      <c r="F40" s="1358">
        <v>14</v>
      </c>
      <c r="G40" s="1363">
        <v>15</v>
      </c>
      <c r="H40" s="1363">
        <v>21</v>
      </c>
      <c r="I40" s="1363">
        <v>26</v>
      </c>
      <c r="J40" s="1363">
        <v>23</v>
      </c>
      <c r="K40" s="1363">
        <v>31</v>
      </c>
      <c r="L40" s="1363">
        <v>56</v>
      </c>
      <c r="M40" s="1363">
        <v>19</v>
      </c>
      <c r="N40" s="1363">
        <v>-3</v>
      </c>
      <c r="O40" s="1387" t="s">
        <v>162</v>
      </c>
      <c r="P40" s="1376">
        <v>39547</v>
      </c>
      <c r="Q40" s="1376">
        <v>42713</v>
      </c>
      <c r="R40" s="1376">
        <v>68636</v>
      </c>
      <c r="S40" s="1376">
        <v>79505</v>
      </c>
      <c r="T40" s="1376">
        <v>97340</v>
      </c>
      <c r="U40" s="1376">
        <v>65924</v>
      </c>
      <c r="V40" s="1376">
        <v>114203</v>
      </c>
      <c r="W40" s="1376">
        <v>167390</v>
      </c>
      <c r="X40" s="1376">
        <v>95887</v>
      </c>
      <c r="Y40" s="1376">
        <v>73043</v>
      </c>
      <c r="Z40" s="1376">
        <v>85538</v>
      </c>
      <c r="AA40" s="1376">
        <v>33023</v>
      </c>
      <c r="AB40" s="1387" t="s">
        <v>808</v>
      </c>
      <c r="AC40" s="1374">
        <v>27261</v>
      </c>
      <c r="AD40" s="1374">
        <v>27590</v>
      </c>
      <c r="AE40" s="1374">
        <v>27817</v>
      </c>
      <c r="AF40" s="1374">
        <v>26984</v>
      </c>
      <c r="AG40" s="71">
        <v>27318</v>
      </c>
      <c r="AH40" s="71">
        <v>27233</v>
      </c>
      <c r="AI40" s="71">
        <v>27298</v>
      </c>
      <c r="AJ40" s="1374">
        <v>28008</v>
      </c>
      <c r="AK40" s="71">
        <v>27470</v>
      </c>
      <c r="AL40" s="1374">
        <v>27746</v>
      </c>
      <c r="AM40" s="1374">
        <v>28081</v>
      </c>
      <c r="AN40" s="1374">
        <v>27554</v>
      </c>
      <c r="AO40" s="1374">
        <v>27360</v>
      </c>
      <c r="AP40" s="1376">
        <v>26958</v>
      </c>
      <c r="AQ40" s="1376">
        <v>26716</v>
      </c>
      <c r="AR40" s="1189" t="s">
        <v>162</v>
      </c>
      <c r="AS40" s="71">
        <v>53742</v>
      </c>
      <c r="AT40" s="71">
        <v>44430</v>
      </c>
      <c r="AU40" s="71">
        <v>41448</v>
      </c>
      <c r="AV40" s="71">
        <v>39547</v>
      </c>
      <c r="AW40" s="71">
        <v>39084</v>
      </c>
      <c r="AX40" s="71">
        <v>44519</v>
      </c>
      <c r="AY40" s="71">
        <v>38307</v>
      </c>
      <c r="AZ40" s="71">
        <v>42713</v>
      </c>
      <c r="BA40" s="71">
        <v>45485</v>
      </c>
      <c r="BB40" s="1374">
        <v>52767</v>
      </c>
      <c r="BC40" s="1374">
        <v>56109</v>
      </c>
      <c r="BD40" s="1374">
        <v>68636</v>
      </c>
      <c r="BE40" s="1374">
        <v>77400</v>
      </c>
      <c r="BF40" s="1374">
        <v>83037</v>
      </c>
      <c r="BG40" s="1374">
        <v>87403</v>
      </c>
    </row>
    <row r="41" spans="1:59" ht="22.5" x14ac:dyDescent="0.2">
      <c r="A41" s="1189" t="s">
        <v>1299</v>
      </c>
      <c r="B41" s="1389">
        <v>15.4</v>
      </c>
      <c r="C41" s="1389">
        <v>15.5</v>
      </c>
      <c r="D41" s="1389">
        <v>19.5</v>
      </c>
      <c r="E41" s="1389">
        <v>18.399999999999999</v>
      </c>
      <c r="F41" s="1388" t="s">
        <v>157</v>
      </c>
      <c r="G41" s="1389" t="s">
        <v>146</v>
      </c>
      <c r="H41" s="1374" t="s">
        <v>156</v>
      </c>
      <c r="I41" s="1374" t="s">
        <v>155</v>
      </c>
      <c r="J41" s="1374" t="s">
        <v>154</v>
      </c>
      <c r="K41" s="1374" t="s">
        <v>153</v>
      </c>
      <c r="L41" s="1374" t="s">
        <v>153</v>
      </c>
      <c r="M41" s="1389" t="s">
        <v>152</v>
      </c>
      <c r="N41" s="1389" t="s">
        <v>151</v>
      </c>
      <c r="O41" s="1395" t="s">
        <v>161</v>
      </c>
      <c r="P41" s="1376">
        <v>1273</v>
      </c>
      <c r="Q41" s="1376">
        <v>1450</v>
      </c>
      <c r="R41" s="1376">
        <v>2466</v>
      </c>
      <c r="S41" s="1376">
        <v>2594</v>
      </c>
      <c r="T41" s="1376">
        <v>3418</v>
      </c>
      <c r="U41" s="1376">
        <v>1734</v>
      </c>
      <c r="V41" s="1376">
        <v>1940</v>
      </c>
      <c r="W41" s="1376">
        <v>1274</v>
      </c>
      <c r="X41" s="1376">
        <v>898</v>
      </c>
      <c r="Y41" s="1376">
        <v>874</v>
      </c>
      <c r="Z41" s="1376">
        <v>532</v>
      </c>
      <c r="AA41" s="1376">
        <v>-323</v>
      </c>
      <c r="AB41" s="1387" t="s">
        <v>807</v>
      </c>
      <c r="AC41" s="71">
        <v>156</v>
      </c>
      <c r="AD41" s="71">
        <v>160</v>
      </c>
      <c r="AE41" s="71">
        <v>163</v>
      </c>
      <c r="AF41" s="71">
        <v>156</v>
      </c>
      <c r="AG41" s="71">
        <v>121</v>
      </c>
      <c r="AH41" s="71">
        <v>123</v>
      </c>
      <c r="AI41" s="71">
        <v>123</v>
      </c>
      <c r="AJ41" s="71">
        <v>126</v>
      </c>
      <c r="AK41" s="1374">
        <v>128</v>
      </c>
      <c r="AL41" s="1374">
        <v>130</v>
      </c>
      <c r="AM41" s="1374">
        <v>134</v>
      </c>
      <c r="AN41" s="1374">
        <v>133</v>
      </c>
      <c r="AO41" s="1374">
        <v>136</v>
      </c>
      <c r="AP41" s="1376">
        <v>143</v>
      </c>
      <c r="AQ41" s="1376">
        <v>143</v>
      </c>
      <c r="AR41" s="2254" t="s">
        <v>161</v>
      </c>
      <c r="AS41" s="87">
        <v>3248</v>
      </c>
      <c r="AT41" s="87">
        <v>2748</v>
      </c>
      <c r="AU41" s="87">
        <v>1828</v>
      </c>
      <c r="AV41" s="87">
        <v>1273</v>
      </c>
      <c r="AW41" s="87">
        <v>830</v>
      </c>
      <c r="AX41" s="87">
        <v>1272</v>
      </c>
      <c r="AY41" s="87">
        <v>1180</v>
      </c>
      <c r="AZ41" s="87">
        <v>1450</v>
      </c>
      <c r="BA41" s="87">
        <v>1754</v>
      </c>
      <c r="BB41" s="1394">
        <v>1911</v>
      </c>
      <c r="BC41" s="1394">
        <v>2195</v>
      </c>
      <c r="BD41" s="1394">
        <v>2466</v>
      </c>
      <c r="BE41" s="1394">
        <v>3678</v>
      </c>
      <c r="BF41" s="1394">
        <v>3920</v>
      </c>
      <c r="BG41" s="1374">
        <v>3496</v>
      </c>
    </row>
    <row r="42" spans="1:59" ht="13.5" customHeight="1" x14ac:dyDescent="0.2">
      <c r="A42" s="1189" t="s">
        <v>1298</v>
      </c>
      <c r="B42" s="1389">
        <v>17.399999999999999</v>
      </c>
      <c r="C42" s="1389">
        <v>17.3</v>
      </c>
      <c r="D42" s="1389">
        <v>22.3</v>
      </c>
      <c r="E42" s="1389">
        <v>20.7</v>
      </c>
      <c r="F42" s="1369" t="s">
        <v>148</v>
      </c>
      <c r="G42" s="1389" t="s">
        <v>147</v>
      </c>
      <c r="H42" s="1374" t="s">
        <v>146</v>
      </c>
      <c r="I42" s="1374" t="s">
        <v>145</v>
      </c>
      <c r="J42" s="1374" t="s">
        <v>144</v>
      </c>
      <c r="K42" s="1374" t="s">
        <v>143</v>
      </c>
      <c r="L42" s="1374" t="s">
        <v>143</v>
      </c>
      <c r="M42" s="1374" t="s">
        <v>142</v>
      </c>
      <c r="N42" s="1389" t="s">
        <v>141</v>
      </c>
      <c r="O42" s="1387" t="s">
        <v>159</v>
      </c>
      <c r="P42" s="1376">
        <v>414</v>
      </c>
      <c r="Q42" s="1376">
        <v>389</v>
      </c>
      <c r="R42" s="1376">
        <v>487</v>
      </c>
      <c r="S42" s="1376">
        <v>225</v>
      </c>
      <c r="T42" s="1376">
        <v>368</v>
      </c>
      <c r="U42" s="1376">
        <v>303</v>
      </c>
      <c r="V42" s="1376">
        <v>391</v>
      </c>
      <c r="W42" s="1376">
        <v>154</v>
      </c>
      <c r="X42" s="1376">
        <v>502</v>
      </c>
      <c r="Y42" s="1376">
        <v>565</v>
      </c>
      <c r="Z42" s="1376">
        <v>458</v>
      </c>
      <c r="AA42" s="1376">
        <v>300</v>
      </c>
      <c r="AB42" s="1387" t="s">
        <v>804</v>
      </c>
      <c r="AC42" s="73"/>
      <c r="AD42" s="73"/>
      <c r="AE42" s="73"/>
      <c r="AF42" s="73"/>
      <c r="AG42" s="73"/>
      <c r="AH42" s="73"/>
      <c r="AI42" s="73"/>
      <c r="AJ42" s="73">
        <v>202</v>
      </c>
      <c r="AK42" s="1369">
        <v>206</v>
      </c>
      <c r="AL42" s="1369">
        <v>209</v>
      </c>
      <c r="AM42" s="1369">
        <v>214</v>
      </c>
      <c r="AN42" s="1369">
        <v>216</v>
      </c>
      <c r="AO42" s="1369">
        <v>218</v>
      </c>
      <c r="AP42" s="1187">
        <v>221</v>
      </c>
      <c r="AQ42" s="1187">
        <v>220</v>
      </c>
      <c r="AR42" s="1189" t="s">
        <v>159</v>
      </c>
      <c r="AS42" s="71">
        <v>304</v>
      </c>
      <c r="AT42" s="71">
        <v>223</v>
      </c>
      <c r="AU42" s="71">
        <v>386</v>
      </c>
      <c r="AV42" s="71">
        <v>414</v>
      </c>
      <c r="AW42" s="71">
        <v>711</v>
      </c>
      <c r="AX42" s="71">
        <v>599</v>
      </c>
      <c r="AY42" s="71">
        <v>574</v>
      </c>
      <c r="AZ42" s="71">
        <v>389</v>
      </c>
      <c r="BA42" s="71">
        <v>565</v>
      </c>
      <c r="BB42" s="1374">
        <v>295</v>
      </c>
      <c r="BC42" s="1374">
        <v>649</v>
      </c>
      <c r="BD42" s="1374">
        <v>487</v>
      </c>
      <c r="BE42" s="1374">
        <v>833</v>
      </c>
      <c r="BF42" s="1374">
        <v>432</v>
      </c>
      <c r="BG42" s="1374">
        <v>273</v>
      </c>
    </row>
    <row r="43" spans="1:59" ht="13.5" customHeight="1" thickBot="1" x14ac:dyDescent="0.25">
      <c r="A43" s="1189" t="s">
        <v>1297</v>
      </c>
      <c r="B43" s="1389">
        <v>20</v>
      </c>
      <c r="C43" s="1389">
        <v>19.899999999999999</v>
      </c>
      <c r="D43" s="1389">
        <v>25.2</v>
      </c>
      <c r="E43" s="1389">
        <v>24.7</v>
      </c>
      <c r="F43" s="1369" t="s">
        <v>137</v>
      </c>
      <c r="G43" s="1389" t="s">
        <v>136</v>
      </c>
      <c r="H43" s="1374" t="s">
        <v>135</v>
      </c>
      <c r="I43" s="1374" t="s">
        <v>134</v>
      </c>
      <c r="J43" s="1374" t="s">
        <v>112</v>
      </c>
      <c r="K43" s="1374" t="s">
        <v>112</v>
      </c>
      <c r="L43" s="1374" t="s">
        <v>112</v>
      </c>
      <c r="M43" s="1374" t="s">
        <v>133</v>
      </c>
      <c r="N43" s="1374" t="s">
        <v>132</v>
      </c>
      <c r="O43" s="1387" t="s">
        <v>150</v>
      </c>
      <c r="P43" s="1376">
        <v>23315</v>
      </c>
      <c r="Q43" s="1376">
        <v>28515</v>
      </c>
      <c r="R43" s="1376">
        <v>24413</v>
      </c>
      <c r="S43" s="1376">
        <v>25745</v>
      </c>
      <c r="T43" s="1376">
        <v>26973</v>
      </c>
      <c r="U43" s="1376">
        <v>24737</v>
      </c>
      <c r="V43" s="1376">
        <v>24773</v>
      </c>
      <c r="W43" s="1376">
        <v>43368</v>
      </c>
      <c r="X43" s="1376">
        <v>38590</v>
      </c>
      <c r="Y43" s="1376">
        <v>28589</v>
      </c>
      <c r="Z43" s="1376">
        <v>17970</v>
      </c>
      <c r="AA43" s="1376">
        <v>22860</v>
      </c>
      <c r="AB43" s="1392" t="s">
        <v>806</v>
      </c>
      <c r="AC43" s="69">
        <v>29469</v>
      </c>
      <c r="AD43" s="69">
        <v>29550</v>
      </c>
      <c r="AE43" s="69">
        <v>29284</v>
      </c>
      <c r="AF43" s="69">
        <v>28990</v>
      </c>
      <c r="AG43" s="69">
        <v>29056</v>
      </c>
      <c r="AH43" s="69">
        <v>29271</v>
      </c>
      <c r="AI43" s="69">
        <v>30082</v>
      </c>
      <c r="AJ43" s="69">
        <v>30399</v>
      </c>
      <c r="AK43" s="1370">
        <v>31918</v>
      </c>
      <c r="AL43" s="1370">
        <v>31847</v>
      </c>
      <c r="AM43" s="1370">
        <v>31640</v>
      </c>
      <c r="AN43" s="1370">
        <v>31596</v>
      </c>
      <c r="AO43" s="1370">
        <v>31307</v>
      </c>
      <c r="AP43" s="1372">
        <v>30996</v>
      </c>
      <c r="AQ43" s="1372">
        <v>30399</v>
      </c>
      <c r="AR43" s="1189" t="s">
        <v>150</v>
      </c>
      <c r="AS43" s="71">
        <v>30688</v>
      </c>
      <c r="AT43" s="71">
        <v>33463</v>
      </c>
      <c r="AU43" s="71">
        <v>33933</v>
      </c>
      <c r="AV43" s="71">
        <v>23315</v>
      </c>
      <c r="AW43" s="71">
        <v>24951</v>
      </c>
      <c r="AX43" s="71">
        <v>27395</v>
      </c>
      <c r="AY43" s="71">
        <v>26432</v>
      </c>
      <c r="AZ43" s="71">
        <v>28515</v>
      </c>
      <c r="BA43" s="71">
        <v>30236</v>
      </c>
      <c r="BB43" s="1374">
        <v>27338</v>
      </c>
      <c r="BC43" s="1374">
        <v>25741</v>
      </c>
      <c r="BD43" s="1374">
        <v>24413</v>
      </c>
      <c r="BE43" s="1374">
        <v>25481</v>
      </c>
      <c r="BF43" s="1374">
        <v>31830</v>
      </c>
      <c r="BG43" s="1374">
        <v>27694</v>
      </c>
    </row>
    <row r="44" spans="1:59" ht="13.5" customHeight="1" x14ac:dyDescent="0.2">
      <c r="A44" s="1189" t="s">
        <v>1608</v>
      </c>
      <c r="B44" s="1374">
        <v>27261</v>
      </c>
      <c r="C44" s="1374">
        <v>26984</v>
      </c>
      <c r="D44" s="1374">
        <v>28008</v>
      </c>
      <c r="E44" s="1374">
        <v>27555</v>
      </c>
      <c r="F44" s="1374">
        <v>26516</v>
      </c>
      <c r="G44" s="1374">
        <v>25588</v>
      </c>
      <c r="H44" s="1374">
        <v>24444</v>
      </c>
      <c r="I44" s="1374">
        <v>23953</v>
      </c>
      <c r="J44" s="1374">
        <v>22641</v>
      </c>
      <c r="K44" s="1374">
        <v>21049</v>
      </c>
      <c r="L44" s="1374">
        <v>19577</v>
      </c>
      <c r="M44" s="1374">
        <v>15760</v>
      </c>
      <c r="N44" s="1374">
        <v>14230</v>
      </c>
      <c r="O44" s="1387" t="s">
        <v>139</v>
      </c>
      <c r="P44" s="1376">
        <v>1696</v>
      </c>
      <c r="Q44" s="1376">
        <v>1603</v>
      </c>
      <c r="R44" s="1376">
        <v>1758</v>
      </c>
      <c r="S44" s="1376">
        <v>1805</v>
      </c>
      <c r="T44" s="1376">
        <v>1943</v>
      </c>
      <c r="U44" s="1376">
        <v>3677</v>
      </c>
      <c r="V44" s="1376">
        <v>3903</v>
      </c>
      <c r="W44" s="1376">
        <v>3496</v>
      </c>
      <c r="X44" s="1376">
        <v>3390</v>
      </c>
      <c r="Y44" s="1376">
        <v>3178</v>
      </c>
      <c r="Z44" s="1376">
        <v>3278</v>
      </c>
      <c r="AA44" s="1376">
        <v>2762</v>
      </c>
      <c r="AB44" s="1387" t="s">
        <v>1283</v>
      </c>
      <c r="AC44" s="86">
        <v>26.5</v>
      </c>
      <c r="AD44" s="86">
        <v>27.8</v>
      </c>
      <c r="AE44" s="86">
        <v>28.2</v>
      </c>
      <c r="AF44" s="86">
        <v>26.6</v>
      </c>
      <c r="AG44" s="86">
        <v>26.3</v>
      </c>
      <c r="AH44" s="86" t="s">
        <v>795</v>
      </c>
      <c r="AI44" s="86" t="s">
        <v>751</v>
      </c>
      <c r="AJ44" s="86">
        <v>26.7</v>
      </c>
      <c r="AK44" s="86">
        <v>26.7</v>
      </c>
      <c r="AL44" s="86">
        <v>27.3</v>
      </c>
      <c r="AM44" s="86">
        <v>28.9</v>
      </c>
      <c r="AN44" s="86">
        <v>26.3</v>
      </c>
      <c r="AO44" s="86" t="s">
        <v>140</v>
      </c>
      <c r="AP44" s="1659" t="s">
        <v>1296</v>
      </c>
      <c r="AQ44" s="1187" t="s">
        <v>1295</v>
      </c>
      <c r="AR44" s="1189" t="s">
        <v>139</v>
      </c>
      <c r="AS44" s="71">
        <v>1578</v>
      </c>
      <c r="AT44" s="71">
        <v>1471</v>
      </c>
      <c r="AU44" s="71">
        <v>1933</v>
      </c>
      <c r="AV44" s="71">
        <v>1696</v>
      </c>
      <c r="AW44" s="71">
        <v>1673</v>
      </c>
      <c r="AX44" s="71">
        <v>1648</v>
      </c>
      <c r="AY44" s="71">
        <v>1892</v>
      </c>
      <c r="AZ44" s="71">
        <v>1603</v>
      </c>
      <c r="BA44" s="71">
        <v>1942</v>
      </c>
      <c r="BB44" s="1374">
        <v>1813</v>
      </c>
      <c r="BC44" s="1374">
        <v>2151</v>
      </c>
      <c r="BD44" s="1374">
        <v>1758</v>
      </c>
      <c r="BE44" s="1374">
        <v>1846</v>
      </c>
      <c r="BF44" s="1374">
        <v>1834</v>
      </c>
      <c r="BG44" s="1374">
        <v>2097</v>
      </c>
    </row>
    <row r="45" spans="1:59" ht="13.5" customHeight="1" thickBot="1" x14ac:dyDescent="0.25">
      <c r="A45" s="1393" t="s">
        <v>805</v>
      </c>
      <c r="B45" s="1363">
        <v>156</v>
      </c>
      <c r="C45" s="1363">
        <v>156</v>
      </c>
      <c r="D45" s="1363">
        <v>126</v>
      </c>
      <c r="E45" s="1363">
        <v>133</v>
      </c>
      <c r="F45" s="1358">
        <v>143</v>
      </c>
      <c r="G45" s="1374">
        <v>146</v>
      </c>
      <c r="H45" s="1374">
        <v>155</v>
      </c>
      <c r="I45" s="1374">
        <v>168</v>
      </c>
      <c r="J45" s="1374">
        <v>185</v>
      </c>
      <c r="K45" s="1374">
        <v>185</v>
      </c>
      <c r="L45" s="1374">
        <v>172</v>
      </c>
      <c r="M45" s="1374">
        <v>169</v>
      </c>
      <c r="N45" s="1374">
        <v>171</v>
      </c>
      <c r="O45" s="1387" t="s">
        <v>128</v>
      </c>
      <c r="P45" s="1376">
        <v>706</v>
      </c>
      <c r="Q45" s="1376">
        <v>722</v>
      </c>
      <c r="R45" s="1376">
        <v>830</v>
      </c>
      <c r="S45" s="1376">
        <v>1028</v>
      </c>
      <c r="T45" s="1376">
        <v>983</v>
      </c>
      <c r="U45" s="1376">
        <v>935</v>
      </c>
      <c r="V45" s="1376">
        <v>976</v>
      </c>
      <c r="W45" s="1376">
        <v>1018</v>
      </c>
      <c r="X45" s="1376">
        <v>885</v>
      </c>
      <c r="Y45" s="1376">
        <v>870</v>
      </c>
      <c r="Z45" s="1376">
        <v>1053</v>
      </c>
      <c r="AA45" s="1376">
        <v>703</v>
      </c>
      <c r="AB45" s="1392" t="s">
        <v>1282</v>
      </c>
      <c r="AC45" s="85">
        <v>9.6999999999999993</v>
      </c>
      <c r="AD45" s="85">
        <v>9.8000000000000007</v>
      </c>
      <c r="AE45" s="85">
        <v>8.1</v>
      </c>
      <c r="AF45" s="85">
        <v>8.5</v>
      </c>
      <c r="AG45" s="85">
        <v>10.9</v>
      </c>
      <c r="AH45" s="85">
        <v>11.3</v>
      </c>
      <c r="AI45" s="85">
        <v>9.5</v>
      </c>
      <c r="AJ45" s="85">
        <v>9.1999999999999993</v>
      </c>
      <c r="AK45" s="85">
        <v>12.1</v>
      </c>
      <c r="AL45" s="616">
        <v>10.6</v>
      </c>
      <c r="AM45" s="616">
        <v>12.3</v>
      </c>
      <c r="AN45" s="85">
        <v>15.5</v>
      </c>
      <c r="AO45" s="85" t="s">
        <v>131</v>
      </c>
      <c r="AP45" s="1658" t="s">
        <v>1294</v>
      </c>
      <c r="AQ45" s="1657" t="s">
        <v>130</v>
      </c>
      <c r="AR45" s="1189" t="s">
        <v>128</v>
      </c>
      <c r="AS45" s="71">
        <v>727</v>
      </c>
      <c r="AT45" s="71">
        <v>637</v>
      </c>
      <c r="AU45" s="71">
        <v>562</v>
      </c>
      <c r="AV45" s="71">
        <v>706</v>
      </c>
      <c r="AW45" s="71">
        <v>615</v>
      </c>
      <c r="AX45" s="71">
        <v>589</v>
      </c>
      <c r="AY45" s="71">
        <v>614</v>
      </c>
      <c r="AZ45" s="71">
        <v>722</v>
      </c>
      <c r="BA45" s="71">
        <v>823</v>
      </c>
      <c r="BB45" s="1374">
        <v>927</v>
      </c>
      <c r="BC45" s="1374">
        <v>772</v>
      </c>
      <c r="BD45" s="1374">
        <v>830</v>
      </c>
      <c r="BE45" s="1374">
        <v>620</v>
      </c>
      <c r="BF45" s="1374">
        <v>849</v>
      </c>
      <c r="BG45" s="1374">
        <v>952</v>
      </c>
    </row>
    <row r="46" spans="1:59" ht="13.5" customHeight="1" x14ac:dyDescent="0.2">
      <c r="A46" s="1189" t="s">
        <v>804</v>
      </c>
      <c r="B46" s="1374"/>
      <c r="C46" s="1374"/>
      <c r="D46" s="1374">
        <v>202</v>
      </c>
      <c r="E46" s="1374">
        <v>216</v>
      </c>
      <c r="F46" s="1369">
        <v>222</v>
      </c>
      <c r="G46" s="1369">
        <v>220</v>
      </c>
      <c r="H46" s="1369">
        <v>209</v>
      </c>
      <c r="I46" s="1369">
        <v>215</v>
      </c>
      <c r="J46" s="1369">
        <v>224</v>
      </c>
      <c r="K46" s="1369">
        <v>215</v>
      </c>
      <c r="L46" s="1369">
        <v>192</v>
      </c>
      <c r="M46" s="1369">
        <v>213</v>
      </c>
      <c r="N46" s="1369">
        <v>205</v>
      </c>
      <c r="O46" s="1387" t="s">
        <v>126</v>
      </c>
      <c r="P46" s="1376">
        <v>321</v>
      </c>
      <c r="Q46" s="1376">
        <v>329</v>
      </c>
      <c r="R46" s="1376">
        <v>306</v>
      </c>
      <c r="S46" s="1376">
        <v>415</v>
      </c>
      <c r="T46" s="1376">
        <v>305</v>
      </c>
      <c r="U46" s="1376">
        <v>177</v>
      </c>
      <c r="V46" s="1376">
        <v>389</v>
      </c>
      <c r="W46" s="1376">
        <v>483</v>
      </c>
      <c r="X46" s="1376">
        <v>581</v>
      </c>
      <c r="Y46" s="1376">
        <v>309</v>
      </c>
      <c r="Z46" s="1376">
        <v>143</v>
      </c>
      <c r="AA46" s="1376">
        <v>73</v>
      </c>
      <c r="AR46" s="1189" t="s">
        <v>126</v>
      </c>
      <c r="AS46" s="71">
        <v>612</v>
      </c>
      <c r="AT46" s="71">
        <v>379</v>
      </c>
      <c r="AU46" s="71">
        <v>398</v>
      </c>
      <c r="AV46" s="71">
        <v>321</v>
      </c>
      <c r="AW46" s="71">
        <v>312</v>
      </c>
      <c r="AX46" s="71">
        <v>314</v>
      </c>
      <c r="AY46" s="71">
        <v>332</v>
      </c>
      <c r="AZ46" s="71">
        <v>329</v>
      </c>
      <c r="BA46" s="71">
        <v>239</v>
      </c>
      <c r="BB46" s="1374">
        <v>295</v>
      </c>
      <c r="BC46" s="1374">
        <v>281</v>
      </c>
      <c r="BD46" s="1374">
        <v>306</v>
      </c>
      <c r="BE46" s="1374">
        <v>345</v>
      </c>
      <c r="BF46" s="1374">
        <v>394</v>
      </c>
      <c r="BG46" s="1374">
        <v>419</v>
      </c>
    </row>
    <row r="47" spans="1:59" ht="12" thickBot="1" x14ac:dyDescent="0.25">
      <c r="A47" s="1391" t="s">
        <v>803</v>
      </c>
      <c r="B47" s="1390">
        <v>29469</v>
      </c>
      <c r="C47" s="1390">
        <v>28990</v>
      </c>
      <c r="D47" s="1390">
        <v>30399</v>
      </c>
      <c r="E47" s="1390">
        <v>31596</v>
      </c>
      <c r="F47" s="1390">
        <v>29815</v>
      </c>
      <c r="G47" s="1390">
        <v>29643</v>
      </c>
      <c r="H47" s="1390">
        <v>29429</v>
      </c>
      <c r="I47" s="1390">
        <v>29491</v>
      </c>
      <c r="J47" s="1390">
        <v>33068</v>
      </c>
      <c r="K47" s="1390">
        <v>33809</v>
      </c>
      <c r="L47" s="1390">
        <v>33347</v>
      </c>
      <c r="M47" s="1390">
        <v>34008</v>
      </c>
      <c r="N47" s="1390">
        <v>31721</v>
      </c>
      <c r="O47" s="1387" t="s">
        <v>124</v>
      </c>
      <c r="P47" s="1376">
        <v>398</v>
      </c>
      <c r="Q47" s="1376">
        <v>281</v>
      </c>
      <c r="R47" s="1376">
        <v>302</v>
      </c>
      <c r="S47" s="1376">
        <v>329</v>
      </c>
      <c r="T47" s="1376">
        <v>540</v>
      </c>
      <c r="U47" s="1376">
        <v>334</v>
      </c>
      <c r="V47" s="1376">
        <v>469</v>
      </c>
      <c r="W47" s="1376">
        <v>325</v>
      </c>
      <c r="X47" s="1376">
        <v>337</v>
      </c>
      <c r="Y47" s="1376">
        <v>394</v>
      </c>
      <c r="Z47" s="1376">
        <v>340</v>
      </c>
      <c r="AA47" s="1376">
        <v>462</v>
      </c>
      <c r="AR47" s="1189" t="s">
        <v>124</v>
      </c>
      <c r="AS47" s="71">
        <v>694</v>
      </c>
      <c r="AT47" s="71">
        <v>555</v>
      </c>
      <c r="AU47" s="71">
        <v>489</v>
      </c>
      <c r="AV47" s="71">
        <v>398</v>
      </c>
      <c r="AW47" s="71">
        <v>340</v>
      </c>
      <c r="AX47" s="71">
        <v>276</v>
      </c>
      <c r="AY47" s="71">
        <v>283</v>
      </c>
      <c r="AZ47" s="71">
        <v>281</v>
      </c>
      <c r="BA47" s="71">
        <v>246</v>
      </c>
      <c r="BB47" s="1374">
        <v>268</v>
      </c>
      <c r="BC47" s="1374">
        <v>274</v>
      </c>
      <c r="BD47" s="1374">
        <v>302</v>
      </c>
      <c r="BE47" s="1374">
        <v>492</v>
      </c>
      <c r="BF47" s="1374">
        <v>473</v>
      </c>
      <c r="BG47" s="1374">
        <v>447</v>
      </c>
    </row>
    <row r="48" spans="1:59" ht="13.5" customHeight="1" x14ac:dyDescent="0.2">
      <c r="A48" s="82" t="s">
        <v>1293</v>
      </c>
      <c r="B48" s="1389">
        <v>26.5</v>
      </c>
      <c r="C48" s="1389">
        <v>26.6</v>
      </c>
      <c r="D48" s="1389">
        <v>26.7</v>
      </c>
      <c r="E48" s="1389">
        <v>26.3</v>
      </c>
      <c r="F48" s="1388">
        <v>25</v>
      </c>
      <c r="G48" s="1388" t="s">
        <v>119</v>
      </c>
      <c r="H48" s="1388" t="s">
        <v>118</v>
      </c>
      <c r="I48" s="1388" t="s">
        <v>117</v>
      </c>
      <c r="J48" s="1388" t="s">
        <v>116</v>
      </c>
      <c r="K48" s="1388" t="s">
        <v>115</v>
      </c>
      <c r="L48" s="1388" t="s">
        <v>114</v>
      </c>
      <c r="M48" s="1388" t="s">
        <v>113</v>
      </c>
      <c r="N48" s="1388" t="s">
        <v>112</v>
      </c>
      <c r="O48" s="1387" t="s">
        <v>122</v>
      </c>
      <c r="P48" s="1376">
        <v>9155</v>
      </c>
      <c r="Q48" s="1376">
        <v>8987</v>
      </c>
      <c r="R48" s="1376">
        <v>10459</v>
      </c>
      <c r="S48" s="1376">
        <v>9200</v>
      </c>
      <c r="T48" s="1376">
        <v>7942</v>
      </c>
      <c r="U48" s="1376">
        <v>6545</v>
      </c>
      <c r="V48" s="1376">
        <v>7797</v>
      </c>
      <c r="W48" s="1376">
        <v>6503</v>
      </c>
      <c r="X48" s="1376">
        <v>7761</v>
      </c>
      <c r="Y48" s="1376">
        <v>7185</v>
      </c>
      <c r="Z48" s="1376">
        <v>8209</v>
      </c>
      <c r="AA48" s="1376">
        <v>7556</v>
      </c>
      <c r="AR48" s="1189" t="s">
        <v>122</v>
      </c>
      <c r="AS48" s="71">
        <v>9907</v>
      </c>
      <c r="AT48" s="71">
        <v>10607</v>
      </c>
      <c r="AU48" s="71">
        <v>10332</v>
      </c>
      <c r="AV48" s="71">
        <v>9155</v>
      </c>
      <c r="AW48" s="71">
        <v>9181</v>
      </c>
      <c r="AX48" s="71">
        <v>8573</v>
      </c>
      <c r="AY48" s="71">
        <v>8320</v>
      </c>
      <c r="AZ48" s="71">
        <v>8987</v>
      </c>
      <c r="BA48" s="71">
        <v>9181</v>
      </c>
      <c r="BB48" s="1374">
        <v>9333</v>
      </c>
      <c r="BC48" s="1374">
        <v>9603</v>
      </c>
      <c r="BD48" s="1374">
        <v>10459</v>
      </c>
      <c r="BE48" s="1374">
        <v>10096</v>
      </c>
      <c r="BF48" s="1374">
        <v>9140</v>
      </c>
      <c r="BG48" s="1374">
        <v>8945</v>
      </c>
    </row>
    <row r="49" spans="1:59" ht="13.5" customHeight="1" thickBot="1" x14ac:dyDescent="0.25">
      <c r="A49" s="1386" t="s">
        <v>802</v>
      </c>
      <c r="B49" s="1385">
        <v>9.1999999999999993</v>
      </c>
      <c r="C49" s="1385">
        <v>10</v>
      </c>
      <c r="D49" s="1385">
        <v>11.1</v>
      </c>
      <c r="E49" s="1385">
        <v>13.2</v>
      </c>
      <c r="F49" s="1383">
        <v>14.8</v>
      </c>
      <c r="G49" s="1384" t="s">
        <v>109</v>
      </c>
      <c r="H49" s="1383"/>
      <c r="I49" s="1383"/>
      <c r="J49" s="1383"/>
      <c r="K49" s="1383"/>
      <c r="L49" s="1383"/>
      <c r="M49" s="1383"/>
      <c r="N49" s="1383"/>
      <c r="O49" s="84" t="s">
        <v>121</v>
      </c>
      <c r="P49" s="1372" t="s">
        <v>87</v>
      </c>
      <c r="Q49" s="1372">
        <v>26031</v>
      </c>
      <c r="R49" s="1372">
        <v>4888</v>
      </c>
      <c r="S49" s="1372" t="s">
        <v>87</v>
      </c>
      <c r="T49" s="1372" t="s">
        <v>87</v>
      </c>
      <c r="U49" s="1372">
        <v>4198</v>
      </c>
      <c r="V49" s="1372" t="s">
        <v>87</v>
      </c>
      <c r="W49" s="1372" t="s">
        <v>87</v>
      </c>
      <c r="X49" s="1372" t="s">
        <v>87</v>
      </c>
      <c r="Y49" s="1372" t="s">
        <v>87</v>
      </c>
      <c r="Z49" s="1372" t="s">
        <v>87</v>
      </c>
      <c r="AA49" s="1372" t="s">
        <v>87</v>
      </c>
      <c r="AR49" s="83" t="s">
        <v>121</v>
      </c>
      <c r="AS49" s="69" t="s">
        <v>87</v>
      </c>
      <c r="AT49" s="69" t="s">
        <v>87</v>
      </c>
      <c r="AU49" s="69" t="s">
        <v>87</v>
      </c>
      <c r="AV49" s="69" t="s">
        <v>87</v>
      </c>
      <c r="AW49" s="69">
        <v>2566</v>
      </c>
      <c r="AX49" s="69">
        <v>2331</v>
      </c>
      <c r="AY49" s="69">
        <v>26761</v>
      </c>
      <c r="AZ49" s="69">
        <v>26031</v>
      </c>
      <c r="BA49" s="69">
        <v>5094</v>
      </c>
      <c r="BB49" s="1370">
        <v>5017</v>
      </c>
      <c r="BC49" s="1370">
        <v>5076</v>
      </c>
      <c r="BD49" s="1370">
        <v>4888</v>
      </c>
      <c r="BE49" s="1370">
        <v>4432</v>
      </c>
      <c r="BF49" s="1370" t="s">
        <v>87</v>
      </c>
      <c r="BG49" s="1370" t="s">
        <v>87</v>
      </c>
    </row>
    <row r="50" spans="1:59" ht="64.5" customHeight="1" x14ac:dyDescent="0.2">
      <c r="A50" s="2597" t="s">
        <v>1615</v>
      </c>
      <c r="B50" s="2597"/>
      <c r="C50" s="2597"/>
      <c r="D50" s="2599"/>
      <c r="E50" s="2599"/>
      <c r="F50" s="2599"/>
      <c r="G50" s="2599"/>
      <c r="H50" s="2599"/>
      <c r="I50" s="2599"/>
      <c r="J50" s="2599"/>
      <c r="K50" s="2599"/>
      <c r="L50" s="2599"/>
      <c r="M50" s="2599"/>
      <c r="N50" s="1382"/>
      <c r="O50" s="81" t="s">
        <v>111</v>
      </c>
      <c r="P50" s="68">
        <f>SUM(P35:P49)</f>
        <v>518507</v>
      </c>
      <c r="Q50" s="68">
        <f>SUM(Q35:Q49)</f>
        <v>548296</v>
      </c>
      <c r="R50" s="68">
        <f>SUM(R35:R49)</f>
        <v>583249</v>
      </c>
      <c r="S50" s="68">
        <f>SUM(S35:S49)</f>
        <v>615836</v>
      </c>
      <c r="T50" s="68">
        <f>SUM(T35:T49)</f>
        <v>639505</v>
      </c>
      <c r="U50" s="68">
        <v>601225</v>
      </c>
      <c r="V50" s="68">
        <v>640173</v>
      </c>
      <c r="W50" s="68">
        <v>690084</v>
      </c>
      <c r="X50" s="68">
        <v>556301</v>
      </c>
      <c r="Y50" s="68">
        <v>485124</v>
      </c>
      <c r="Z50" s="68">
        <v>456271</v>
      </c>
      <c r="AA50" s="68">
        <v>371894</v>
      </c>
      <c r="AB50" s="2597" t="s">
        <v>1615</v>
      </c>
      <c r="AC50" s="2597"/>
      <c r="AD50" s="2597"/>
      <c r="AE50" s="2597"/>
      <c r="AF50" s="2597"/>
      <c r="AG50" s="2597"/>
      <c r="AH50" s="2597"/>
      <c r="AI50" s="2597"/>
      <c r="AJ50" s="2597"/>
      <c r="AK50" s="2597"/>
      <c r="AL50" s="2597"/>
      <c r="AM50" s="2597"/>
      <c r="AN50" s="2597"/>
      <c r="AO50" s="2597"/>
      <c r="AP50" s="2597"/>
      <c r="AQ50" s="2597"/>
      <c r="AR50" s="80" t="s">
        <v>111</v>
      </c>
      <c r="AS50" s="56">
        <f t="shared" ref="AS50:AY50" si="10">SUM(AS35:AS49)</f>
        <v>555318</v>
      </c>
      <c r="AT50" s="56">
        <f t="shared" si="10"/>
        <v>551821</v>
      </c>
      <c r="AU50" s="56">
        <f t="shared" si="10"/>
        <v>559678</v>
      </c>
      <c r="AV50" s="56">
        <f t="shared" si="10"/>
        <v>518507</v>
      </c>
      <c r="AW50" s="56">
        <f t="shared" si="10"/>
        <v>540152</v>
      </c>
      <c r="AX50" s="56">
        <f t="shared" si="10"/>
        <v>538162</v>
      </c>
      <c r="AY50" s="56">
        <f t="shared" si="10"/>
        <v>549217</v>
      </c>
      <c r="AZ50" s="56">
        <v>548296</v>
      </c>
      <c r="BA50" s="56">
        <v>582979</v>
      </c>
      <c r="BB50" s="55">
        <v>611361</v>
      </c>
      <c r="BC50" s="55">
        <v>619195</v>
      </c>
      <c r="BD50" s="55">
        <v>583249</v>
      </c>
      <c r="BE50" s="55">
        <v>626120</v>
      </c>
      <c r="BF50" s="55">
        <v>641093</v>
      </c>
      <c r="BG50" s="55">
        <v>646427</v>
      </c>
    </row>
    <row r="51" spans="1:59" ht="12.75" customHeight="1" x14ac:dyDescent="0.2">
      <c r="A51" s="70" t="s">
        <v>801</v>
      </c>
      <c r="B51" s="70"/>
      <c r="C51" s="70"/>
      <c r="D51" s="70"/>
      <c r="E51" s="70"/>
      <c r="F51" s="72"/>
      <c r="G51" s="72"/>
      <c r="H51" s="72"/>
      <c r="I51" s="72"/>
      <c r="J51" s="72"/>
      <c r="K51" s="72"/>
      <c r="L51" s="72"/>
      <c r="M51" s="74"/>
      <c r="N51" s="2254"/>
      <c r="P51" s="1380"/>
      <c r="Q51" s="1380"/>
      <c r="R51" s="1380"/>
      <c r="S51" s="1380"/>
      <c r="T51" s="1380"/>
      <c r="U51" s="1380"/>
      <c r="V51" s="1357"/>
      <c r="W51" s="1357"/>
      <c r="X51" s="1357"/>
      <c r="Y51" s="1357"/>
      <c r="Z51" s="1357"/>
      <c r="AA51" s="1357"/>
      <c r="AB51" s="2598"/>
      <c r="AC51" s="2598"/>
      <c r="AD51" s="2598"/>
      <c r="AE51" s="2598"/>
      <c r="AF51" s="2598"/>
      <c r="AG51" s="2598"/>
      <c r="AH51" s="2598"/>
      <c r="AI51" s="2598"/>
      <c r="AJ51" s="2598"/>
      <c r="AK51" s="2598"/>
      <c r="AL51" s="2598"/>
      <c r="AM51" s="2598"/>
      <c r="AN51" s="2598"/>
      <c r="AO51" s="2598"/>
      <c r="AP51" s="2598"/>
      <c r="AQ51" s="2598"/>
      <c r="AR51" s="1359"/>
      <c r="AS51" s="60"/>
      <c r="AT51" s="60"/>
      <c r="AU51" s="60"/>
      <c r="AV51" s="60"/>
      <c r="AW51" s="60"/>
      <c r="AX51" s="60"/>
      <c r="AY51" s="60"/>
      <c r="AZ51" s="60"/>
      <c r="BB51" s="1369"/>
      <c r="BC51" s="1369"/>
      <c r="BD51" s="1369"/>
      <c r="BE51" s="1369"/>
      <c r="BF51" s="1369"/>
      <c r="BG51" s="1369"/>
    </row>
    <row r="52" spans="1:59" ht="12.75" customHeight="1" x14ac:dyDescent="0.2">
      <c r="A52" s="70" t="s">
        <v>909</v>
      </c>
      <c r="B52" s="70"/>
      <c r="C52" s="70"/>
      <c r="D52" s="70"/>
      <c r="E52" s="70"/>
      <c r="F52" s="72"/>
      <c r="G52" s="72"/>
      <c r="H52" s="72"/>
      <c r="I52" s="72"/>
      <c r="J52" s="72"/>
      <c r="K52" s="72"/>
      <c r="L52" s="72"/>
      <c r="M52" s="72"/>
      <c r="N52" s="1357"/>
      <c r="O52" s="96" t="s">
        <v>108</v>
      </c>
      <c r="P52" s="78"/>
      <c r="Q52" s="78"/>
      <c r="R52" s="78"/>
      <c r="S52" s="79"/>
      <c r="T52" s="79"/>
      <c r="U52" s="78"/>
      <c r="V52" s="1376"/>
      <c r="W52" s="1376"/>
      <c r="X52" s="1376"/>
      <c r="Y52" s="1376"/>
      <c r="Z52" s="1376"/>
      <c r="AA52" s="1376"/>
      <c r="AB52" s="70" t="s">
        <v>801</v>
      </c>
      <c r="AC52" s="70"/>
      <c r="AD52" s="70"/>
      <c r="AE52" s="70"/>
      <c r="AF52" s="979"/>
      <c r="AG52" s="979"/>
      <c r="AH52" s="979"/>
      <c r="AI52" s="70"/>
      <c r="AJ52" s="70"/>
      <c r="AK52" s="70"/>
      <c r="AL52" s="72"/>
      <c r="AM52" s="72"/>
      <c r="AN52" s="72"/>
      <c r="AO52" s="72"/>
      <c r="AP52" s="72"/>
      <c r="AQ52" s="72"/>
      <c r="AR52" s="76" t="s">
        <v>108</v>
      </c>
      <c r="AS52" s="585"/>
      <c r="AT52" s="585"/>
      <c r="AU52" s="585"/>
      <c r="AV52" s="585"/>
      <c r="AW52" s="585"/>
      <c r="AX52" s="585"/>
      <c r="AY52" s="585"/>
      <c r="AZ52" s="585"/>
      <c r="BA52" s="76"/>
      <c r="BB52" s="75"/>
      <c r="BC52" s="75"/>
      <c r="BD52" s="55"/>
      <c r="BE52" s="55"/>
      <c r="BF52" s="75"/>
      <c r="BG52" s="1374"/>
    </row>
    <row r="53" spans="1:59" ht="12.75" customHeight="1" x14ac:dyDescent="0.2">
      <c r="A53" s="564" t="s">
        <v>908</v>
      </c>
      <c r="B53" s="564"/>
      <c r="C53" s="70"/>
      <c r="D53" s="70"/>
      <c r="E53" s="70"/>
      <c r="F53" s="72"/>
      <c r="G53" s="72"/>
      <c r="H53" s="72"/>
      <c r="I53" s="72"/>
      <c r="J53" s="72"/>
      <c r="K53" s="72"/>
      <c r="L53" s="72"/>
      <c r="M53" s="72"/>
      <c r="N53" s="1187"/>
      <c r="O53" s="1377" t="s">
        <v>713</v>
      </c>
      <c r="P53" s="1380">
        <v>750</v>
      </c>
      <c r="Q53" s="1380">
        <v>750</v>
      </c>
      <c r="R53" s="1380"/>
      <c r="S53" s="1381"/>
      <c r="T53" s="1381"/>
      <c r="U53" s="1380"/>
      <c r="V53" s="1357"/>
      <c r="W53" s="1357"/>
      <c r="X53" s="1357"/>
      <c r="Y53" s="1357"/>
      <c r="Z53" s="1357"/>
      <c r="AA53" s="1357"/>
      <c r="AB53" s="70" t="s">
        <v>909</v>
      </c>
      <c r="AC53" s="70"/>
      <c r="AD53" s="70"/>
      <c r="AE53" s="70"/>
      <c r="AF53" s="979"/>
      <c r="AG53" s="979"/>
      <c r="AH53" s="979"/>
      <c r="AI53" s="70"/>
      <c r="AJ53" s="70"/>
      <c r="AK53" s="70"/>
      <c r="AL53" s="72"/>
      <c r="AM53" s="72"/>
      <c r="AN53" s="72"/>
      <c r="AO53" s="72"/>
      <c r="AP53" s="72"/>
      <c r="AQ53" s="72"/>
      <c r="AR53" s="1377" t="s">
        <v>713</v>
      </c>
      <c r="AS53" s="49">
        <v>750</v>
      </c>
      <c r="AT53" s="49">
        <v>750</v>
      </c>
      <c r="AU53" s="49">
        <v>750</v>
      </c>
      <c r="AV53" s="49">
        <v>750</v>
      </c>
      <c r="AW53" s="49">
        <v>750</v>
      </c>
      <c r="AX53" s="49">
        <v>750</v>
      </c>
      <c r="AY53" s="49">
        <v>750</v>
      </c>
      <c r="AZ53" s="50">
        <v>750</v>
      </c>
      <c r="BB53" s="1369"/>
      <c r="BC53" s="1369"/>
      <c r="BD53" s="1374"/>
      <c r="BE53" s="1374"/>
      <c r="BF53" s="1369"/>
      <c r="BG53" s="1369"/>
    </row>
    <row r="54" spans="1:59" ht="12.75" customHeight="1" x14ac:dyDescent="0.2">
      <c r="A54" s="70" t="s">
        <v>907</v>
      </c>
      <c r="B54" s="70"/>
      <c r="C54" s="564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1379"/>
      <c r="O54" s="1377" t="s">
        <v>105</v>
      </c>
      <c r="P54" s="1376">
        <v>6</v>
      </c>
      <c r="Q54" s="1376">
        <v>168</v>
      </c>
      <c r="R54" s="1376">
        <v>1</v>
      </c>
      <c r="S54" s="1376">
        <v>1</v>
      </c>
      <c r="T54" s="1376">
        <v>2</v>
      </c>
      <c r="U54" s="1376">
        <v>2</v>
      </c>
      <c r="V54" s="1376">
        <v>5</v>
      </c>
      <c r="W54" s="1376">
        <v>86</v>
      </c>
      <c r="X54" s="1376">
        <v>84</v>
      </c>
      <c r="Y54" s="1376">
        <v>80</v>
      </c>
      <c r="Z54" s="1376">
        <v>78</v>
      </c>
      <c r="AA54" s="1376">
        <v>78</v>
      </c>
      <c r="AB54" s="564" t="s">
        <v>908</v>
      </c>
      <c r="AC54" s="564"/>
      <c r="AD54" s="564"/>
      <c r="AE54" s="564"/>
      <c r="AF54" s="979"/>
      <c r="AG54" s="979"/>
      <c r="AH54" s="979"/>
      <c r="AI54" s="70"/>
      <c r="AJ54" s="70"/>
      <c r="AK54" s="70"/>
      <c r="AL54" s="72"/>
      <c r="AM54" s="72"/>
      <c r="AN54" s="72"/>
      <c r="AO54" s="72"/>
      <c r="AP54" s="72"/>
      <c r="AQ54" s="72"/>
      <c r="AR54" s="1375" t="s">
        <v>105</v>
      </c>
      <c r="AS54" s="71">
        <v>43</v>
      </c>
      <c r="AT54" s="71">
        <v>44</v>
      </c>
      <c r="AU54" s="71">
        <v>52</v>
      </c>
      <c r="AV54" s="71">
        <v>6</v>
      </c>
      <c r="AW54" s="71"/>
      <c r="AX54" s="71" t="s">
        <v>87</v>
      </c>
      <c r="AY54" s="71">
        <v>172</v>
      </c>
      <c r="AZ54" s="73">
        <v>168</v>
      </c>
      <c r="BA54" s="1369">
        <v>162</v>
      </c>
      <c r="BB54" s="1369">
        <v>158</v>
      </c>
      <c r="BC54" s="1369">
        <v>177</v>
      </c>
      <c r="BD54" s="1374">
        <v>1</v>
      </c>
      <c r="BE54" s="1374">
        <v>1</v>
      </c>
      <c r="BF54" s="1369">
        <v>1</v>
      </c>
      <c r="BG54" s="1374">
        <v>1</v>
      </c>
    </row>
    <row r="55" spans="1:59" ht="12.75" customHeight="1" x14ac:dyDescent="0.2">
      <c r="A55" s="70" t="s">
        <v>906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58"/>
      <c r="M55" s="72"/>
      <c r="N55" s="1357"/>
      <c r="O55" s="1377" t="s">
        <v>103</v>
      </c>
      <c r="P55" s="1376">
        <v>4050</v>
      </c>
      <c r="Q55" s="1376">
        <v>4050</v>
      </c>
      <c r="R55" s="1376">
        <v>4050</v>
      </c>
      <c r="S55" s="1376">
        <v>4050</v>
      </c>
      <c r="T55" s="1376">
        <v>4050</v>
      </c>
      <c r="U55" s="1376">
        <v>4050</v>
      </c>
      <c r="V55" s="1376">
        <v>4050</v>
      </c>
      <c r="W55" s="1376">
        <v>4047</v>
      </c>
      <c r="X55" s="1376">
        <v>4043</v>
      </c>
      <c r="Y55" s="1376">
        <v>4037</v>
      </c>
      <c r="Z55" s="1376">
        <v>2600</v>
      </c>
      <c r="AA55" s="1376">
        <v>2597</v>
      </c>
      <c r="AB55" s="70" t="s">
        <v>1281</v>
      </c>
      <c r="AC55" s="70"/>
      <c r="AD55" s="70"/>
      <c r="AE55" s="70"/>
      <c r="AF55" s="979"/>
      <c r="AG55" s="979"/>
      <c r="AH55" s="979"/>
      <c r="AI55" s="70"/>
      <c r="AJ55" s="70"/>
      <c r="AK55" s="70"/>
      <c r="AL55" s="70"/>
      <c r="AM55" s="70"/>
      <c r="AN55" s="70"/>
      <c r="AO55" s="70"/>
      <c r="AP55" s="70"/>
      <c r="AQ55" s="70"/>
      <c r="AR55" s="1375" t="s">
        <v>103</v>
      </c>
      <c r="AS55" s="71">
        <v>4050</v>
      </c>
      <c r="AT55" s="71">
        <v>4050</v>
      </c>
      <c r="AU55" s="71">
        <v>4050</v>
      </c>
      <c r="AV55" s="71">
        <v>4050</v>
      </c>
      <c r="AW55" s="71">
        <v>4050</v>
      </c>
      <c r="AX55" s="71">
        <v>4050</v>
      </c>
      <c r="AY55" s="71">
        <v>4050</v>
      </c>
      <c r="AZ55" s="71">
        <v>4050</v>
      </c>
      <c r="BA55" s="1374">
        <v>4050</v>
      </c>
      <c r="BB55" s="1374">
        <v>4050</v>
      </c>
      <c r="BC55" s="1374">
        <v>4050</v>
      </c>
      <c r="BD55" s="1374">
        <v>4050</v>
      </c>
      <c r="BE55" s="1374">
        <v>4050</v>
      </c>
      <c r="BF55" s="1374">
        <v>4050</v>
      </c>
      <c r="BG55" s="1374">
        <v>4050</v>
      </c>
    </row>
    <row r="56" spans="1:59" x14ac:dyDescent="0.2">
      <c r="A56" s="70" t="s">
        <v>1292</v>
      </c>
      <c r="B56" s="70"/>
      <c r="C56" s="70"/>
      <c r="D56" s="70"/>
      <c r="E56" s="563"/>
      <c r="F56" s="562"/>
      <c r="G56" s="561"/>
      <c r="H56" s="561"/>
      <c r="I56" s="560"/>
      <c r="J56" s="560"/>
      <c r="K56" s="560"/>
      <c r="L56" s="560"/>
      <c r="M56" s="58"/>
      <c r="N56" s="1358"/>
      <c r="O56" s="1377" t="s">
        <v>102</v>
      </c>
      <c r="P56" s="1376" t="s">
        <v>87</v>
      </c>
      <c r="Q56" s="1376">
        <v>1080</v>
      </c>
      <c r="R56" s="1376">
        <v>1080</v>
      </c>
      <c r="S56" s="1376">
        <v>1080</v>
      </c>
      <c r="T56" s="1376">
        <v>1080</v>
      </c>
      <c r="U56" s="1376">
        <v>1080</v>
      </c>
      <c r="V56" s="1376">
        <v>1080</v>
      </c>
      <c r="W56" s="1376">
        <v>1080</v>
      </c>
      <c r="X56" s="1376">
        <v>1065</v>
      </c>
      <c r="Y56" s="1376">
        <v>1065</v>
      </c>
      <c r="Z56" s="1376" t="s">
        <v>87</v>
      </c>
      <c r="AA56" s="1376" t="s">
        <v>87</v>
      </c>
      <c r="AB56" s="70" t="s">
        <v>906</v>
      </c>
      <c r="AC56" s="70"/>
      <c r="AD56" s="70"/>
      <c r="AE56" s="70"/>
      <c r="AF56" s="979"/>
      <c r="AG56" s="979"/>
      <c r="AH56" s="979"/>
      <c r="AI56" s="70"/>
      <c r="AJ56" s="70"/>
      <c r="AK56" s="70"/>
      <c r="AL56" s="70"/>
      <c r="AM56" s="70"/>
      <c r="AN56" s="70"/>
      <c r="AO56" s="70"/>
      <c r="AP56" s="70"/>
      <c r="AQ56" s="70"/>
      <c r="AR56" s="1375" t="s">
        <v>102</v>
      </c>
      <c r="AS56" s="71" t="s">
        <v>87</v>
      </c>
      <c r="AT56" s="71" t="s">
        <v>87</v>
      </c>
      <c r="AU56" s="71" t="s">
        <v>87</v>
      </c>
      <c r="AV56" s="71" t="s">
        <v>87</v>
      </c>
      <c r="AW56" s="71">
        <v>1080</v>
      </c>
      <c r="AX56" s="71">
        <v>1080</v>
      </c>
      <c r="AY56" s="71">
        <v>1080</v>
      </c>
      <c r="AZ56" s="71">
        <v>1080</v>
      </c>
      <c r="BA56" s="1374">
        <v>1080</v>
      </c>
      <c r="BB56" s="1374">
        <v>1080</v>
      </c>
      <c r="BC56" s="1374">
        <v>1080</v>
      </c>
      <c r="BD56" s="1374">
        <v>1080</v>
      </c>
      <c r="BE56" s="1374">
        <v>1080</v>
      </c>
      <c r="BF56" s="1374">
        <v>1080</v>
      </c>
      <c r="BG56" s="1374">
        <v>1080</v>
      </c>
    </row>
    <row r="57" spans="1:59" x14ac:dyDescent="0.2">
      <c r="A57" s="70" t="s">
        <v>800</v>
      </c>
      <c r="B57" s="70"/>
      <c r="K57" s="560"/>
      <c r="L57" s="560"/>
      <c r="M57" s="58"/>
      <c r="N57" s="1358"/>
      <c r="O57" s="1377"/>
      <c r="P57" s="1376"/>
      <c r="Q57" s="1376"/>
      <c r="R57" s="1376"/>
      <c r="S57" s="1376"/>
      <c r="T57" s="1376"/>
      <c r="U57" s="1376"/>
      <c r="V57" s="1376"/>
      <c r="W57" s="1376"/>
      <c r="X57" s="1376"/>
      <c r="Y57" s="1376"/>
      <c r="Z57" s="1376"/>
      <c r="AA57" s="1376"/>
      <c r="AB57" s="70" t="s">
        <v>800</v>
      </c>
      <c r="AC57" s="70"/>
      <c r="AD57" s="70"/>
      <c r="AE57" s="70"/>
      <c r="AF57" s="979"/>
      <c r="AG57" s="979"/>
      <c r="AH57" s="979"/>
      <c r="AI57" s="70"/>
      <c r="AJ57" s="70"/>
      <c r="AK57" s="563"/>
      <c r="AL57" s="562"/>
      <c r="AM57" s="561"/>
      <c r="AN57" s="561"/>
      <c r="AO57" s="560"/>
      <c r="AP57" s="560"/>
      <c r="AQ57" s="560"/>
      <c r="AR57" s="1375" t="s">
        <v>982</v>
      </c>
      <c r="AS57" s="71">
        <v>1080</v>
      </c>
      <c r="AT57" s="71">
        <v>1080</v>
      </c>
      <c r="AU57" s="71">
        <v>1080</v>
      </c>
      <c r="AV57" s="71">
        <v>1080</v>
      </c>
      <c r="AW57" s="71"/>
      <c r="AX57" s="71"/>
      <c r="AY57" s="71"/>
      <c r="AZ57" s="71"/>
      <c r="BA57" s="1374"/>
      <c r="BB57" s="1374"/>
      <c r="BC57" s="1374"/>
      <c r="BD57" s="1374"/>
      <c r="BE57" s="1374"/>
      <c r="BF57" s="1374"/>
      <c r="BG57" s="1374"/>
    </row>
    <row r="58" spans="1:59" ht="13.5" customHeight="1" x14ac:dyDescent="0.2">
      <c r="M58" s="1378"/>
      <c r="N58" s="1378"/>
      <c r="O58" s="1377" t="s">
        <v>100</v>
      </c>
      <c r="P58" s="1376">
        <v>-1876</v>
      </c>
      <c r="Q58" s="1376">
        <v>-1543</v>
      </c>
      <c r="R58" s="1376">
        <v>-1023</v>
      </c>
      <c r="S58" s="1376">
        <v>-1188</v>
      </c>
      <c r="T58" s="1376">
        <v>-1201</v>
      </c>
      <c r="U58" s="1376">
        <v>-159</v>
      </c>
      <c r="V58" s="1376">
        <v>340</v>
      </c>
      <c r="W58" s="1376">
        <v>-47</v>
      </c>
      <c r="X58" s="1376">
        <v>-146</v>
      </c>
      <c r="Y58" s="1376">
        <v>-518</v>
      </c>
      <c r="Z58" s="1376">
        <v>-888</v>
      </c>
      <c r="AA58" s="1376">
        <v>-160</v>
      </c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59"/>
      <c r="AM58" s="559"/>
      <c r="AN58" s="559"/>
      <c r="AO58" s="1362"/>
      <c r="AP58" s="1362"/>
      <c r="AQ58" s="1362"/>
      <c r="AR58" s="1375" t="s">
        <v>100</v>
      </c>
      <c r="AS58" s="71">
        <v>-2290</v>
      </c>
      <c r="AT58" s="71">
        <v>-2075</v>
      </c>
      <c r="AU58" s="71">
        <v>-1934</v>
      </c>
      <c r="AV58" s="71">
        <v>-1876</v>
      </c>
      <c r="AW58" s="71">
        <v>-1665</v>
      </c>
      <c r="AX58" s="71">
        <v>-1643</v>
      </c>
      <c r="AY58" s="71">
        <v>-1641</v>
      </c>
      <c r="AZ58" s="71">
        <v>-1543</v>
      </c>
      <c r="BA58" s="1374">
        <v>-1216</v>
      </c>
      <c r="BB58" s="1374">
        <v>-1269</v>
      </c>
      <c r="BC58" s="1374">
        <v>-896</v>
      </c>
      <c r="BD58" s="1374">
        <v>-1023</v>
      </c>
      <c r="BE58" s="1374">
        <v>-1256</v>
      </c>
      <c r="BF58" s="1374">
        <v>-1298</v>
      </c>
      <c r="BG58" s="1374">
        <v>-1303</v>
      </c>
    </row>
    <row r="59" spans="1:59" ht="13.5" customHeight="1" thickBot="1" x14ac:dyDescent="0.25">
      <c r="O59" s="1373" t="s">
        <v>98</v>
      </c>
      <c r="P59" s="1372">
        <v>29971</v>
      </c>
      <c r="Q59" s="1372">
        <v>28811</v>
      </c>
      <c r="R59" s="1372">
        <v>28302</v>
      </c>
      <c r="S59" s="1372">
        <v>27089</v>
      </c>
      <c r="T59" s="1372">
        <v>25906</v>
      </c>
      <c r="U59" s="1372">
        <v>24236</v>
      </c>
      <c r="V59" s="1372">
        <v>22530</v>
      </c>
      <c r="W59" s="1372">
        <v>20954</v>
      </c>
      <c r="X59" s="1372">
        <v>19492</v>
      </c>
      <c r="Y59" s="1372">
        <v>17756</v>
      </c>
      <c r="Z59" s="1372">
        <v>16013</v>
      </c>
      <c r="AA59" s="1372">
        <v>14645</v>
      </c>
      <c r="AB59" s="51"/>
      <c r="AC59" s="51"/>
      <c r="AD59" s="51"/>
      <c r="AE59" s="51"/>
      <c r="AF59" s="978"/>
      <c r="AG59" s="978"/>
      <c r="AH59" s="978"/>
      <c r="AI59" s="51"/>
      <c r="AJ59" s="51"/>
      <c r="AK59" s="51"/>
      <c r="AL59" s="559"/>
      <c r="AM59" s="559"/>
      <c r="AN59" s="559"/>
      <c r="AO59" s="1362"/>
      <c r="AP59" s="1362"/>
      <c r="AQ59" s="1362"/>
      <c r="AR59" s="1371" t="s">
        <v>98</v>
      </c>
      <c r="AS59" s="69">
        <v>26904</v>
      </c>
      <c r="AT59" s="69">
        <v>27205</v>
      </c>
      <c r="AU59" s="69">
        <v>26497</v>
      </c>
      <c r="AV59" s="69">
        <v>28891</v>
      </c>
      <c r="AW59" s="69">
        <v>28400</v>
      </c>
      <c r="AX59" s="69">
        <v>27654</v>
      </c>
      <c r="AY59" s="69">
        <v>26561</v>
      </c>
      <c r="AZ59" s="69">
        <v>28811</v>
      </c>
      <c r="BA59" s="1370">
        <v>28222</v>
      </c>
      <c r="BB59" s="1370">
        <v>27376</v>
      </c>
      <c r="BC59" s="1370">
        <v>26666</v>
      </c>
      <c r="BD59" s="1370">
        <v>28302</v>
      </c>
      <c r="BE59" s="1370">
        <v>27195</v>
      </c>
      <c r="BF59" s="1370">
        <v>26310</v>
      </c>
      <c r="BG59" s="1370">
        <v>25300</v>
      </c>
    </row>
    <row r="60" spans="1:59" ht="13.5" customHeight="1" x14ac:dyDescent="0.2">
      <c r="A60" s="1359"/>
      <c r="B60" s="1359"/>
      <c r="D60" s="1359"/>
      <c r="E60" s="1359"/>
      <c r="F60" s="1359"/>
      <c r="G60" s="1359"/>
      <c r="H60" s="1359"/>
      <c r="I60" s="1359"/>
      <c r="J60" s="1359"/>
      <c r="K60" s="1359"/>
      <c r="L60" s="1359"/>
      <c r="M60" s="1359"/>
      <c r="N60" s="1359"/>
      <c r="O60" s="993" t="s">
        <v>96</v>
      </c>
      <c r="P60" s="68">
        <f>SUM(P53:P59)</f>
        <v>32901</v>
      </c>
      <c r="Q60" s="68">
        <f>SUM(Q53:Q59)</f>
        <v>33316</v>
      </c>
      <c r="R60" s="68">
        <f>SUM(R54:R59)</f>
        <v>32410</v>
      </c>
      <c r="S60" s="68">
        <f>SUM(S54:S59)</f>
        <v>31032</v>
      </c>
      <c r="T60" s="68">
        <v>29837</v>
      </c>
      <c r="U60" s="68">
        <v>29209</v>
      </c>
      <c r="V60" s="68">
        <v>28005</v>
      </c>
      <c r="W60" s="68">
        <v>26120</v>
      </c>
      <c r="X60" s="68">
        <v>24538</v>
      </c>
      <c r="Y60" s="68">
        <v>22420</v>
      </c>
      <c r="Z60" s="68">
        <v>17803</v>
      </c>
      <c r="AA60" s="68">
        <v>17160</v>
      </c>
      <c r="AB60" s="51"/>
      <c r="AC60" s="51"/>
      <c r="AD60" s="51"/>
      <c r="AE60" s="51"/>
      <c r="AF60" s="978"/>
      <c r="AG60" s="978"/>
      <c r="AH60" s="978"/>
      <c r="AI60" s="51"/>
      <c r="AJ60" s="51"/>
      <c r="AK60" s="51"/>
      <c r="AL60" s="53"/>
      <c r="AM60" s="53"/>
      <c r="AN60" s="53"/>
      <c r="AO60" s="1358"/>
      <c r="AP60" s="1358"/>
      <c r="AQ60" s="1358"/>
      <c r="AR60" s="102" t="s">
        <v>96</v>
      </c>
      <c r="AS60" s="56">
        <f t="shared" ref="AS60:AY60" si="11">SUM(AS53:AS59)</f>
        <v>30537</v>
      </c>
      <c r="AT60" s="56">
        <f t="shared" si="11"/>
        <v>31054</v>
      </c>
      <c r="AU60" s="56">
        <f t="shared" si="11"/>
        <v>30495</v>
      </c>
      <c r="AV60" s="56">
        <f t="shared" si="11"/>
        <v>32901</v>
      </c>
      <c r="AW60" s="56">
        <f t="shared" si="11"/>
        <v>32615</v>
      </c>
      <c r="AX60" s="56">
        <f t="shared" si="11"/>
        <v>31891</v>
      </c>
      <c r="AY60" s="56">
        <f t="shared" si="11"/>
        <v>30972</v>
      </c>
      <c r="AZ60" s="56">
        <v>33316</v>
      </c>
      <c r="BA60" s="55">
        <v>32298</v>
      </c>
      <c r="BB60" s="55">
        <v>31395</v>
      </c>
      <c r="BC60" s="55">
        <v>31077</v>
      </c>
      <c r="BD60" s="55">
        <v>32410</v>
      </c>
      <c r="BE60" s="55">
        <v>31070</v>
      </c>
      <c r="BF60" s="55">
        <v>30143</v>
      </c>
      <c r="BG60" s="55">
        <v>29128</v>
      </c>
    </row>
    <row r="61" spans="1:59" ht="13.5" customHeight="1" x14ac:dyDescent="0.2">
      <c r="A61" s="66"/>
      <c r="B61" s="66"/>
      <c r="C61" s="66"/>
      <c r="D61" s="66"/>
      <c r="E61" s="66"/>
      <c r="F61" s="66"/>
      <c r="G61" s="65"/>
      <c r="H61" s="65"/>
      <c r="I61" s="1359"/>
      <c r="J61" s="1359"/>
      <c r="K61" s="1359"/>
      <c r="L61" s="1359"/>
      <c r="M61" s="1359"/>
      <c r="N61" s="1359"/>
      <c r="O61" s="993" t="s">
        <v>94</v>
      </c>
      <c r="P61" s="68">
        <f>P50+P60</f>
        <v>551408</v>
      </c>
      <c r="Q61" s="68">
        <f>Q50+Q60</f>
        <v>581612</v>
      </c>
      <c r="R61" s="68">
        <f>R50+R60</f>
        <v>615659</v>
      </c>
      <c r="S61" s="68">
        <f>S50+S60</f>
        <v>646868</v>
      </c>
      <c r="T61" s="68">
        <f>T50+T60</f>
        <v>669342</v>
      </c>
      <c r="U61" s="68">
        <v>630434</v>
      </c>
      <c r="V61" s="68">
        <v>668178</v>
      </c>
      <c r="W61" s="68">
        <v>716204</v>
      </c>
      <c r="X61" s="68">
        <v>580839</v>
      </c>
      <c r="Y61" s="68">
        <v>507544</v>
      </c>
      <c r="Z61" s="68">
        <v>474074</v>
      </c>
      <c r="AA61" s="68">
        <v>389054</v>
      </c>
      <c r="AB61" s="1367"/>
      <c r="AC61" s="1367"/>
      <c r="AD61" s="1367"/>
      <c r="AE61" s="1367"/>
      <c r="AF61" s="977"/>
      <c r="AG61" s="977"/>
      <c r="AH61" s="977"/>
      <c r="AI61" s="1367"/>
      <c r="AJ61" s="1367"/>
      <c r="AK61" s="1367"/>
      <c r="AL61" s="67"/>
      <c r="AM61" s="1369"/>
      <c r="AN61" s="1369"/>
      <c r="AO61" s="1369"/>
      <c r="AP61" s="1369"/>
      <c r="AQ61" s="1369"/>
      <c r="AR61" s="102" t="s">
        <v>94</v>
      </c>
      <c r="AS61" s="56">
        <f t="shared" ref="AS61:AY61" si="12">AS50+AS60</f>
        <v>585855</v>
      </c>
      <c r="AT61" s="56">
        <f t="shared" si="12"/>
        <v>582875</v>
      </c>
      <c r="AU61" s="56">
        <f t="shared" si="12"/>
        <v>590173</v>
      </c>
      <c r="AV61" s="56">
        <f t="shared" si="12"/>
        <v>551408</v>
      </c>
      <c r="AW61" s="56">
        <f t="shared" si="12"/>
        <v>572767</v>
      </c>
      <c r="AX61" s="56">
        <f t="shared" si="12"/>
        <v>570053</v>
      </c>
      <c r="AY61" s="56">
        <f t="shared" si="12"/>
        <v>580189</v>
      </c>
      <c r="AZ61" s="56">
        <v>581612</v>
      </c>
      <c r="BA61" s="55">
        <v>580594</v>
      </c>
      <c r="BB61" s="55">
        <v>642756</v>
      </c>
      <c r="BC61" s="55">
        <v>650272</v>
      </c>
      <c r="BD61" s="55">
        <v>615659</v>
      </c>
      <c r="BE61" s="55">
        <v>657190</v>
      </c>
      <c r="BF61" s="55">
        <v>671236</v>
      </c>
      <c r="BG61" s="55">
        <v>675555</v>
      </c>
    </row>
    <row r="62" spans="1:59" ht="13.5" customHeight="1" x14ac:dyDescent="0.2">
      <c r="A62" s="63"/>
      <c r="B62" s="63"/>
      <c r="C62" s="63"/>
      <c r="D62" s="63"/>
      <c r="E62" s="63"/>
      <c r="F62" s="63"/>
      <c r="G62" s="63"/>
      <c r="H62" s="63"/>
      <c r="I62" s="59"/>
      <c r="J62" s="59"/>
      <c r="K62" s="59"/>
      <c r="L62" s="59"/>
      <c r="M62" s="59"/>
      <c r="N62" s="1359"/>
      <c r="O62" s="1359"/>
      <c r="P62" s="1366"/>
      <c r="Q62" s="1366"/>
      <c r="R62" s="1366"/>
      <c r="S62" s="1365"/>
      <c r="T62" s="1365"/>
      <c r="U62" s="1365"/>
      <c r="AB62" s="1367"/>
      <c r="AC62" s="1367"/>
      <c r="AD62" s="1367"/>
      <c r="AE62" s="1367"/>
      <c r="AF62" s="977"/>
      <c r="AG62" s="977"/>
      <c r="AH62" s="977"/>
      <c r="AI62" s="1367"/>
      <c r="AJ62" s="1367"/>
      <c r="AK62" s="1367"/>
      <c r="AL62" s="1369"/>
      <c r="AM62" s="1369"/>
      <c r="AN62" s="1369"/>
      <c r="AO62" s="1369"/>
      <c r="AP62" s="1369"/>
      <c r="AQ62" s="1369"/>
      <c r="AR62" s="1359"/>
      <c r="AS62" s="1359"/>
      <c r="AT62" s="1359"/>
      <c r="AW62" s="1368"/>
      <c r="AX62" s="1368"/>
      <c r="BF62" s="1358"/>
      <c r="BG62" s="1358"/>
    </row>
    <row r="63" spans="1:59" ht="13.5" customHeight="1" x14ac:dyDescent="0.2">
      <c r="A63" s="62"/>
      <c r="B63" s="62"/>
      <c r="C63" s="62"/>
      <c r="D63" s="62"/>
      <c r="E63" s="62"/>
      <c r="F63" s="62"/>
      <c r="G63" s="61"/>
      <c r="H63" s="61"/>
      <c r="I63" s="1359"/>
      <c r="J63" s="1359"/>
      <c r="K63" s="1359"/>
      <c r="L63" s="1359"/>
      <c r="M63" s="1359"/>
      <c r="N63" s="1359"/>
      <c r="O63" s="1359"/>
      <c r="P63" s="1366"/>
      <c r="Q63" s="1366"/>
      <c r="R63" s="1366"/>
      <c r="S63" s="1365"/>
      <c r="T63" s="1365"/>
      <c r="U63" s="1365"/>
      <c r="AB63" s="1367"/>
      <c r="AC63" s="1367"/>
      <c r="AD63" s="1367"/>
      <c r="AE63" s="1367"/>
      <c r="AF63" s="977"/>
      <c r="AG63" s="977"/>
      <c r="AH63" s="977"/>
      <c r="AI63" s="1367"/>
      <c r="AJ63" s="1367"/>
      <c r="AK63" s="1367"/>
      <c r="AL63" s="64"/>
      <c r="AM63" s="64"/>
      <c r="AN63" s="49"/>
      <c r="AO63" s="1364"/>
      <c r="AP63" s="1358"/>
      <c r="AQ63" s="1364"/>
      <c r="AR63" s="1359"/>
      <c r="AS63" s="1359"/>
      <c r="AT63" s="1359"/>
      <c r="BF63" s="1358"/>
      <c r="BG63" s="1358"/>
    </row>
    <row r="64" spans="1:59" ht="13.5" customHeight="1" x14ac:dyDescent="0.2">
      <c r="A64" s="54"/>
      <c r="B64" s="54"/>
      <c r="C64" s="54"/>
      <c r="D64" s="54"/>
      <c r="E64" s="54"/>
      <c r="F64" s="54"/>
      <c r="G64" s="60"/>
      <c r="H64" s="60"/>
      <c r="I64" s="1359"/>
      <c r="J64" s="1359"/>
      <c r="K64" s="1359"/>
      <c r="L64" s="1359"/>
      <c r="M64" s="1359"/>
      <c r="N64" s="59"/>
      <c r="O64" s="1359"/>
      <c r="P64" s="1366"/>
      <c r="Q64" s="1366"/>
      <c r="R64" s="1366"/>
      <c r="S64" s="1365"/>
      <c r="T64" s="1621"/>
      <c r="U64" s="1365"/>
      <c r="AB64" s="1619"/>
      <c r="AC64" s="1619"/>
      <c r="AD64" s="1619"/>
      <c r="AE64" s="1619"/>
      <c r="AF64" s="1620"/>
      <c r="AG64" s="1620"/>
      <c r="AH64" s="1620"/>
      <c r="AI64" s="1619"/>
      <c r="AJ64" s="1619"/>
      <c r="AK64" s="1619"/>
      <c r="AN64" s="1364"/>
      <c r="AO64" s="1358"/>
      <c r="AP64" s="1358"/>
      <c r="AQ64" s="1358"/>
      <c r="AR64" s="1359"/>
      <c r="AS64" s="1359"/>
      <c r="AT64" s="1359"/>
      <c r="BE64" s="1363"/>
      <c r="BF64" s="1358"/>
      <c r="BG64" s="1358"/>
    </row>
    <row r="65" spans="1:59" ht="13.5" customHeight="1" x14ac:dyDescent="0.2">
      <c r="A65" s="54"/>
      <c r="B65" s="54"/>
      <c r="C65" s="54"/>
      <c r="D65" s="54"/>
      <c r="E65" s="54"/>
      <c r="F65" s="54"/>
      <c r="G65" s="60"/>
      <c r="H65" s="60"/>
      <c r="I65" s="1359"/>
      <c r="J65" s="1359"/>
      <c r="K65" s="1359"/>
      <c r="L65" s="1359"/>
      <c r="M65" s="1359"/>
      <c r="N65" s="1359"/>
      <c r="O65" s="1359"/>
      <c r="AB65" s="1359"/>
      <c r="AC65" s="1359"/>
      <c r="AD65" s="1359"/>
      <c r="AO65" s="1358"/>
      <c r="AP65" s="1358"/>
      <c r="AQ65" s="1358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6"/>
      <c r="BC65" s="56"/>
      <c r="BD65" s="55"/>
      <c r="BE65" s="55"/>
      <c r="BF65" s="55"/>
      <c r="BG65" s="55"/>
    </row>
    <row r="66" spans="1:59" ht="13.5" customHeight="1" x14ac:dyDescent="0.2">
      <c r="A66" s="52"/>
      <c r="B66" s="52"/>
      <c r="C66" s="52"/>
      <c r="D66" s="52"/>
      <c r="E66" s="52"/>
      <c r="F66" s="52"/>
      <c r="G66" s="60"/>
      <c r="H66" s="60"/>
      <c r="I66" s="1359"/>
      <c r="J66" s="1359"/>
      <c r="K66" s="1359"/>
      <c r="L66" s="1359"/>
      <c r="M66" s="1359"/>
      <c r="N66" s="1359"/>
      <c r="O66" s="1359"/>
      <c r="AB66" s="1617"/>
      <c r="AC66" s="1617"/>
      <c r="AD66" s="1617"/>
      <c r="AE66" s="1617"/>
      <c r="AF66" s="1618"/>
      <c r="AG66" s="1618"/>
      <c r="AH66" s="1618"/>
      <c r="AI66" s="1617"/>
      <c r="AJ66" s="1617"/>
      <c r="AK66" s="1617"/>
      <c r="AO66" s="1358"/>
      <c r="AP66" s="1358"/>
      <c r="AQ66" s="1358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6"/>
      <c r="BC66" s="56"/>
      <c r="BD66" s="55"/>
      <c r="BE66" s="55"/>
      <c r="BF66" s="55"/>
      <c r="BG66" s="55"/>
    </row>
    <row r="67" spans="1:59" ht="13.5" customHeight="1" x14ac:dyDescent="0.2">
      <c r="A67" s="51"/>
      <c r="B67" s="51"/>
      <c r="C67" s="51"/>
      <c r="D67" s="51"/>
      <c r="E67" s="51"/>
      <c r="F67" s="51"/>
      <c r="G67" s="60"/>
      <c r="H67" s="60"/>
      <c r="I67" s="1359"/>
      <c r="J67" s="1359"/>
      <c r="K67" s="1359"/>
      <c r="L67" s="1359"/>
      <c r="M67" s="1359"/>
      <c r="N67" s="1361"/>
      <c r="O67" s="1359"/>
      <c r="AB67" s="1359"/>
      <c r="AC67" s="1359"/>
      <c r="AD67" s="1359"/>
      <c r="AL67" s="53"/>
      <c r="AM67" s="53"/>
      <c r="AN67" s="53"/>
      <c r="AO67" s="53"/>
      <c r="AP67" s="53"/>
      <c r="AQ67" s="1362"/>
      <c r="AR67" s="1359"/>
      <c r="AS67" s="1359"/>
      <c r="AT67" s="1359"/>
      <c r="BF67" s="1358"/>
      <c r="BG67" s="1358"/>
    </row>
    <row r="68" spans="1:59" ht="13.5" customHeight="1" x14ac:dyDescent="0.2">
      <c r="A68" s="1616"/>
      <c r="B68" s="1616"/>
      <c r="C68" s="1616"/>
      <c r="D68" s="1616"/>
      <c r="E68" s="1616"/>
      <c r="F68" s="1616"/>
      <c r="G68" s="60"/>
      <c r="H68" s="60"/>
      <c r="I68" s="1359"/>
      <c r="J68" s="1359"/>
      <c r="K68" s="1359"/>
      <c r="L68" s="1359"/>
      <c r="M68" s="1359"/>
      <c r="N68" s="1361"/>
      <c r="O68" s="1359"/>
      <c r="AB68" s="1359"/>
      <c r="AC68" s="1359"/>
      <c r="AD68" s="1359"/>
      <c r="AO68" s="1358"/>
      <c r="AP68" s="1358"/>
      <c r="AQ68" s="1362"/>
      <c r="AR68" s="1359"/>
      <c r="AS68" s="1359"/>
      <c r="AT68" s="1359"/>
      <c r="BF68" s="1358"/>
      <c r="BG68" s="1358"/>
    </row>
    <row r="69" spans="1:59" ht="20.100000000000001" customHeight="1" x14ac:dyDescent="0.2">
      <c r="A69" s="51"/>
      <c r="B69" s="51"/>
      <c r="C69" s="51"/>
      <c r="D69" s="51"/>
      <c r="E69" s="51"/>
      <c r="F69" s="51"/>
      <c r="G69" s="60"/>
      <c r="H69" s="60"/>
      <c r="I69" s="1359"/>
      <c r="J69" s="1359"/>
      <c r="K69" s="1359"/>
      <c r="L69" s="1359"/>
      <c r="M69" s="1359"/>
      <c r="N69" s="1361"/>
      <c r="O69" s="1359"/>
      <c r="AB69" s="1359"/>
      <c r="AC69" s="1359"/>
      <c r="AD69" s="1359"/>
      <c r="AO69" s="1358"/>
      <c r="AP69" s="1358"/>
      <c r="AQ69" s="1358"/>
      <c r="AR69" s="1359"/>
      <c r="AS69" s="1359"/>
      <c r="AT69" s="1359"/>
      <c r="BF69" s="1358"/>
      <c r="BG69" s="1358"/>
    </row>
    <row r="70" spans="1:59" ht="20.100000000000001" customHeight="1" x14ac:dyDescent="0.2">
      <c r="A70" s="51"/>
      <c r="B70" s="51"/>
      <c r="C70" s="51"/>
      <c r="D70" s="51"/>
      <c r="E70" s="51"/>
      <c r="F70" s="51"/>
      <c r="G70" s="60"/>
      <c r="H70" s="60"/>
      <c r="I70" s="1359"/>
      <c r="J70" s="1359"/>
      <c r="K70" s="1359"/>
      <c r="L70" s="1359"/>
      <c r="M70" s="1359"/>
      <c r="N70" s="1361"/>
      <c r="O70" s="1359"/>
      <c r="AB70" s="1359"/>
      <c r="AC70" s="1359"/>
      <c r="AD70" s="1359"/>
      <c r="AO70" s="1358"/>
      <c r="AP70" s="1358"/>
      <c r="AQ70" s="1358"/>
      <c r="AR70" s="1359"/>
      <c r="AS70" s="1359"/>
      <c r="AT70" s="1359"/>
      <c r="BF70" s="1358"/>
      <c r="BG70" s="1358"/>
    </row>
    <row r="71" spans="1:59" ht="20.100000000000001" customHeight="1" x14ac:dyDescent="0.2">
      <c r="A71" s="1361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59"/>
      <c r="AR71" s="1359"/>
      <c r="AS71" s="1359"/>
      <c r="AT71" s="1359"/>
      <c r="BF71" s="1358"/>
      <c r="BG71" s="1358"/>
    </row>
    <row r="72" spans="1:59" ht="20.100000000000001" customHeight="1" x14ac:dyDescent="0.2">
      <c r="A72" s="1361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59"/>
      <c r="AR72" s="1359"/>
      <c r="AS72" s="1359"/>
      <c r="AT72" s="1359"/>
    </row>
    <row r="73" spans="1:59" ht="20.100000000000001" customHeight="1" x14ac:dyDescent="0.2">
      <c r="A73" s="1615"/>
      <c r="B73" s="1615"/>
      <c r="C73" s="1361"/>
      <c r="D73" s="1615"/>
      <c r="E73" s="1615"/>
      <c r="F73" s="1615"/>
      <c r="G73" s="1615"/>
      <c r="H73" s="1615"/>
      <c r="I73" s="1615"/>
      <c r="J73" s="1615"/>
      <c r="K73" s="1615"/>
      <c r="L73" s="1615"/>
      <c r="M73" s="1615"/>
      <c r="N73" s="1615"/>
      <c r="O73" s="1359"/>
      <c r="AR73" s="1359"/>
      <c r="AS73" s="1359"/>
      <c r="AT73" s="1359"/>
    </row>
    <row r="74" spans="1:59" ht="20.100000000000001" customHeight="1" x14ac:dyDescent="0.2">
      <c r="A74" s="1615"/>
      <c r="B74" s="1615"/>
      <c r="C74" s="1361"/>
      <c r="D74" s="1615"/>
      <c r="E74" s="1615"/>
      <c r="F74" s="1615"/>
      <c r="G74" s="1615"/>
      <c r="H74" s="1615"/>
      <c r="I74" s="1615"/>
      <c r="J74" s="1615"/>
      <c r="K74" s="1615"/>
      <c r="L74" s="1615"/>
      <c r="M74" s="1615"/>
      <c r="N74" s="1615"/>
      <c r="O74" s="1359"/>
      <c r="AR74" s="1359"/>
      <c r="AS74" s="1359"/>
      <c r="AT74" s="1359"/>
    </row>
    <row r="75" spans="1:59" ht="20.100000000000001" customHeight="1" x14ac:dyDescent="0.2">
      <c r="A75" s="1615"/>
      <c r="B75" s="1615"/>
      <c r="C75" s="1361"/>
      <c r="D75" s="1615"/>
      <c r="E75" s="1615"/>
      <c r="F75" s="1615"/>
      <c r="G75" s="1615"/>
      <c r="H75" s="1615"/>
      <c r="I75" s="1615"/>
      <c r="J75" s="1615"/>
      <c r="K75" s="1615"/>
      <c r="L75" s="1615"/>
      <c r="M75" s="1615"/>
      <c r="N75" s="1615"/>
    </row>
    <row r="76" spans="1:59" ht="20.100000000000001" customHeight="1" x14ac:dyDescent="0.2">
      <c r="A76" s="1615"/>
      <c r="B76" s="1615"/>
      <c r="C76" s="1361"/>
      <c r="D76" s="1615"/>
      <c r="E76" s="1615"/>
      <c r="F76" s="1615"/>
      <c r="G76" s="1615"/>
      <c r="H76" s="1615"/>
      <c r="I76" s="1615"/>
      <c r="J76" s="1615"/>
      <c r="K76" s="1615"/>
      <c r="L76" s="1615"/>
      <c r="M76" s="1615"/>
      <c r="N76" s="1615"/>
    </row>
    <row r="77" spans="1:59" ht="20.100000000000001" customHeight="1" x14ac:dyDescent="0.2">
      <c r="A77" s="1615"/>
      <c r="B77" s="1615"/>
      <c r="C77" s="1361"/>
      <c r="D77" s="1615"/>
      <c r="E77" s="1615"/>
      <c r="F77" s="1615"/>
      <c r="G77" s="1615"/>
      <c r="H77" s="1615"/>
      <c r="I77" s="1615"/>
      <c r="J77" s="1615"/>
      <c r="K77" s="1615"/>
      <c r="L77" s="1615"/>
      <c r="M77" s="1615"/>
      <c r="N77" s="1615"/>
    </row>
    <row r="78" spans="1:59" ht="20.100000000000001" customHeight="1" x14ac:dyDescent="0.2">
      <c r="A78" s="1615"/>
      <c r="B78" s="1615"/>
      <c r="C78" s="1361"/>
      <c r="D78" s="1615"/>
      <c r="E78" s="1615"/>
      <c r="F78" s="1615"/>
      <c r="G78" s="1615"/>
      <c r="H78" s="1615"/>
      <c r="I78" s="1615"/>
      <c r="J78" s="1615"/>
      <c r="K78" s="1615"/>
      <c r="L78" s="1615"/>
      <c r="M78" s="1615"/>
      <c r="N78" s="1615"/>
    </row>
    <row r="79" spans="1:59" ht="20.100000000000001" customHeight="1" x14ac:dyDescent="0.2"/>
    <row r="80" spans="1:59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</sheetData>
  <mergeCells count="5">
    <mergeCell ref="O1:AA1"/>
    <mergeCell ref="A20:A21"/>
    <mergeCell ref="A22:A23"/>
    <mergeCell ref="AB50:AQ51"/>
    <mergeCell ref="A50:M50"/>
  </mergeCells>
  <printOptions horizontalCentered="1"/>
  <pageMargins left="0.7" right="0.7" top="0.75" bottom="0.75" header="0.3" footer="0.3"/>
  <pageSetup paperSize="9" scale="65" orientation="portrait" r:id="rId1"/>
  <headerFooter>
    <oddHeader>&amp;R&amp;"Arial,Normal"&amp;8Key financial figures</oddHeader>
    <oddFooter>&amp;C&amp;"Calibri,Regular"&amp;7&amp;K000000Fact book - Q3 2019</oddFooter>
  </headerFooter>
  <colBreaks count="3" manualBreakCount="3">
    <brk id="14" max="72" man="1"/>
    <brk id="27" max="1048575" man="1"/>
    <brk id="43" max="72" man="1"/>
  </colBreaks>
  <ignoredErrors>
    <ignoredError sqref="C11:N11 AC16:BE16 G20" formulaRange="1"/>
    <ignoredError sqref="A30:X32 AB28:BD36 A45:X45 A41:A43 C41:X43 AB41:BD41 AB37:AB40 AD37:BD40 C44:X44 A34:X40 B33:X33 A47:X49 A46 D46:X46 AB43:BD49 AB42 AJ42:BD42 B50:X50 AB51:BD59 AC50:BD50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51"/>
  <sheetViews>
    <sheetView view="pageBreakPreview" topLeftCell="A40" zoomScaleNormal="100" zoomScaleSheetLayoutView="100" workbookViewId="0">
      <selection activeCell="B33" sqref="B33"/>
    </sheetView>
  </sheetViews>
  <sheetFormatPr defaultColWidth="9.140625" defaultRowHeight="11.25" x14ac:dyDescent="0.2"/>
  <cols>
    <col min="1" max="1" width="22.7109375" style="320" customWidth="1"/>
    <col min="2" max="2" width="9.140625" style="320"/>
    <col min="3" max="3" width="12" style="320" customWidth="1"/>
    <col min="4" max="4" width="13.140625" style="320" customWidth="1"/>
    <col min="5" max="5" width="27.140625" style="320" customWidth="1"/>
    <col min="6" max="8" width="9.140625" style="320" customWidth="1"/>
    <col min="9" max="9" width="9.140625" style="320"/>
    <col min="10" max="10" width="9.28515625" style="320" customWidth="1"/>
    <col min="11" max="16384" width="9.140625" style="320"/>
  </cols>
  <sheetData>
    <row r="1" spans="1:19" ht="13.5" customHeight="1" x14ac:dyDescent="0.2">
      <c r="A1" s="330" t="s">
        <v>0</v>
      </c>
    </row>
    <row r="2" spans="1:19" ht="13.5" customHeight="1" x14ac:dyDescent="0.2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</row>
    <row r="3" spans="1:19" ht="13.5" customHeight="1" x14ac:dyDescent="0.2">
      <c r="A3" s="325" t="s">
        <v>674</v>
      </c>
      <c r="B3" s="325"/>
      <c r="C3" s="325"/>
      <c r="D3" s="325"/>
      <c r="E3" s="325"/>
      <c r="F3" s="325"/>
      <c r="G3" s="325"/>
      <c r="H3" s="323"/>
      <c r="I3" s="329"/>
      <c r="J3" s="329"/>
      <c r="K3" s="329"/>
      <c r="L3" s="329"/>
      <c r="M3" s="329"/>
      <c r="N3" s="329"/>
      <c r="O3" s="329"/>
      <c r="P3" s="329"/>
      <c r="Q3" s="323"/>
      <c r="R3" s="323"/>
      <c r="S3" s="323"/>
    </row>
    <row r="4" spans="1:19" ht="13.5" customHeight="1" x14ac:dyDescent="0.2">
      <c r="A4" s="325" t="s">
        <v>673</v>
      </c>
      <c r="B4" s="325"/>
      <c r="C4" s="325"/>
      <c r="D4" s="325"/>
      <c r="E4" s="325"/>
      <c r="F4" s="325"/>
      <c r="G4" s="325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</row>
    <row r="5" spans="1:19" ht="13.5" customHeight="1" x14ac:dyDescent="0.2">
      <c r="A5" s="325"/>
      <c r="B5" s="325"/>
      <c r="C5" s="325"/>
      <c r="D5" s="325"/>
      <c r="E5" s="325"/>
      <c r="F5" s="325"/>
      <c r="G5" s="325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</row>
    <row r="6" spans="1:19" ht="13.5" customHeight="1" x14ac:dyDescent="0.2">
      <c r="A6" s="325"/>
      <c r="B6" s="325"/>
      <c r="C6" s="325"/>
      <c r="D6" s="325"/>
      <c r="E6" s="325"/>
      <c r="F6" s="325"/>
      <c r="G6" s="325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</row>
    <row r="7" spans="1:19" ht="13.5" customHeight="1" x14ac:dyDescent="0.2">
      <c r="A7" s="325" t="s">
        <v>672</v>
      </c>
      <c r="B7" s="325"/>
      <c r="C7" s="325"/>
      <c r="D7" s="325"/>
      <c r="E7" s="325"/>
      <c r="F7" s="325"/>
      <c r="G7" s="325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</row>
    <row r="8" spans="1:19" ht="13.5" customHeight="1" x14ac:dyDescent="0.2">
      <c r="A8" s="325"/>
      <c r="B8" s="325"/>
      <c r="C8" s="325"/>
      <c r="D8" s="325"/>
      <c r="E8" s="325"/>
      <c r="F8" s="325"/>
      <c r="G8" s="325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</row>
    <row r="9" spans="1:19" ht="13.5" customHeight="1" x14ac:dyDescent="0.2">
      <c r="A9" s="325" t="s">
        <v>745</v>
      </c>
      <c r="B9" s="325"/>
      <c r="C9" s="325"/>
      <c r="D9" s="327" t="s">
        <v>746</v>
      </c>
      <c r="E9" s="320" t="s">
        <v>747</v>
      </c>
      <c r="F9" s="325"/>
      <c r="G9" s="325"/>
      <c r="H9" s="323"/>
      <c r="I9" s="323"/>
      <c r="J9" s="323"/>
      <c r="K9" s="323"/>
      <c r="L9" s="323"/>
      <c r="M9" s="323"/>
      <c r="N9" s="323"/>
      <c r="O9" s="323"/>
      <c r="P9" s="323"/>
      <c r="Q9" s="323"/>
      <c r="R9" s="323"/>
      <c r="S9" s="323"/>
    </row>
    <row r="10" spans="1:19" ht="13.5" customHeight="1" x14ac:dyDescent="0.2">
      <c r="A10" s="325" t="s">
        <v>671</v>
      </c>
      <c r="B10" s="325"/>
      <c r="C10" s="325"/>
      <c r="D10" s="328" t="s">
        <v>670</v>
      </c>
      <c r="E10" s="320" t="s">
        <v>669</v>
      </c>
      <c r="F10" s="325"/>
      <c r="G10" s="325"/>
      <c r="H10" s="323"/>
    </row>
    <row r="11" spans="1:19" ht="13.5" customHeight="1" x14ac:dyDescent="0.2">
      <c r="A11" s="325" t="s">
        <v>668</v>
      </c>
      <c r="B11" s="325"/>
      <c r="C11" s="325"/>
      <c r="D11" s="328" t="s">
        <v>667</v>
      </c>
      <c r="E11" s="320" t="s">
        <v>666</v>
      </c>
      <c r="F11" s="325"/>
      <c r="G11" s="325"/>
      <c r="H11" s="323"/>
    </row>
    <row r="12" spans="1:19" ht="13.5" customHeight="1" x14ac:dyDescent="0.2">
      <c r="A12" s="325" t="s">
        <v>1006</v>
      </c>
      <c r="B12" s="325"/>
      <c r="C12" s="325"/>
      <c r="D12" s="1440" t="s">
        <v>1008</v>
      </c>
      <c r="E12" s="1453" t="s">
        <v>1007</v>
      </c>
      <c r="F12" s="325"/>
      <c r="G12" s="325"/>
      <c r="H12" s="323"/>
    </row>
    <row r="13" spans="1:19" ht="13.5" customHeight="1" x14ac:dyDescent="0.2">
      <c r="A13" s="325" t="s">
        <v>1280</v>
      </c>
      <c r="B13" s="325"/>
      <c r="C13" s="325"/>
      <c r="D13" s="994" t="s">
        <v>905</v>
      </c>
      <c r="E13" s="995" t="s">
        <v>904</v>
      </c>
      <c r="F13" s="325"/>
      <c r="G13" s="325"/>
      <c r="H13" s="323"/>
    </row>
    <row r="14" spans="1:19" ht="13.5" customHeight="1" x14ac:dyDescent="0.2">
      <c r="A14" s="325" t="s">
        <v>665</v>
      </c>
      <c r="B14" s="325"/>
      <c r="C14" s="325"/>
      <c r="D14" s="328" t="s">
        <v>664</v>
      </c>
      <c r="E14" s="320" t="s">
        <v>663</v>
      </c>
      <c r="F14" s="325"/>
      <c r="G14" s="325"/>
      <c r="H14" s="323"/>
    </row>
    <row r="15" spans="1:19" ht="13.5" customHeight="1" x14ac:dyDescent="0.2">
      <c r="A15" s="325" t="s">
        <v>1333</v>
      </c>
      <c r="B15" s="325"/>
      <c r="C15" s="325"/>
      <c r="D15" s="327" t="s">
        <v>662</v>
      </c>
      <c r="E15" s="320" t="s">
        <v>661</v>
      </c>
      <c r="F15" s="325"/>
      <c r="G15" s="325"/>
      <c r="H15" s="323"/>
      <c r="I15" s="270"/>
      <c r="J15" s="270"/>
      <c r="K15" s="270"/>
      <c r="L15" s="270"/>
      <c r="M15" s="270"/>
      <c r="N15" s="270"/>
      <c r="O15" s="270"/>
      <c r="P15" s="270"/>
    </row>
    <row r="16" spans="1:19" ht="13.5" customHeight="1" x14ac:dyDescent="0.2">
      <c r="A16" s="325" t="s">
        <v>1002</v>
      </c>
      <c r="B16" s="325"/>
      <c r="C16" s="325"/>
      <c r="D16" s="1440" t="s">
        <v>999</v>
      </c>
      <c r="E16" s="1439" t="s">
        <v>998</v>
      </c>
      <c r="F16" s="325"/>
      <c r="G16" s="325"/>
      <c r="H16" s="323"/>
      <c r="I16" s="270"/>
      <c r="J16" s="270"/>
      <c r="K16" s="270"/>
      <c r="L16" s="270"/>
      <c r="M16" s="270"/>
      <c r="N16" s="270"/>
      <c r="O16" s="270"/>
      <c r="P16" s="270"/>
    </row>
    <row r="17" spans="1:16" ht="13.5" customHeight="1" x14ac:dyDescent="0.2">
      <c r="F17" s="325"/>
      <c r="G17" s="325"/>
      <c r="H17" s="323"/>
      <c r="I17" s="270"/>
      <c r="J17" s="324"/>
      <c r="K17" s="270"/>
      <c r="L17" s="270"/>
      <c r="M17" s="270"/>
      <c r="N17" s="270"/>
      <c r="O17" s="270"/>
      <c r="P17" s="270"/>
    </row>
    <row r="18" spans="1:16" ht="13.5" customHeight="1" x14ac:dyDescent="0.2">
      <c r="F18" s="325"/>
      <c r="G18" s="325"/>
      <c r="H18" s="323"/>
      <c r="I18" s="270"/>
      <c r="J18" s="270"/>
      <c r="K18" s="270"/>
      <c r="L18" s="270"/>
      <c r="M18" s="270"/>
      <c r="N18" s="270"/>
      <c r="O18" s="270"/>
      <c r="P18" s="270"/>
    </row>
    <row r="19" spans="1:16" ht="13.5" customHeight="1" x14ac:dyDescent="0.2">
      <c r="A19" s="326" t="s">
        <v>1316</v>
      </c>
      <c r="B19" s="325"/>
      <c r="C19" s="325"/>
      <c r="D19" s="325"/>
      <c r="F19" s="323"/>
      <c r="G19" s="323"/>
      <c r="H19" s="323"/>
      <c r="I19" s="270"/>
      <c r="J19" s="270"/>
      <c r="K19" s="270"/>
      <c r="L19" s="270"/>
      <c r="M19" s="270"/>
      <c r="N19" s="270"/>
      <c r="O19" s="270"/>
      <c r="P19" s="270"/>
    </row>
    <row r="20" spans="1:16" ht="13.5" customHeight="1" x14ac:dyDescent="0.2">
      <c r="A20" s="325"/>
      <c r="B20" s="325"/>
      <c r="C20" s="325"/>
      <c r="D20" s="325"/>
      <c r="F20" s="323"/>
      <c r="G20" s="323"/>
      <c r="H20" s="323"/>
      <c r="I20" s="270"/>
      <c r="J20" s="270"/>
      <c r="K20" s="270"/>
      <c r="L20" s="270"/>
      <c r="M20" s="270"/>
      <c r="N20" s="270"/>
      <c r="O20" s="270"/>
      <c r="P20" s="270"/>
    </row>
    <row r="21" spans="1:16" ht="13.5" customHeight="1" x14ac:dyDescent="0.2">
      <c r="F21" s="323"/>
      <c r="G21" s="323"/>
      <c r="H21" s="323"/>
      <c r="I21" s="270"/>
      <c r="J21" s="270"/>
      <c r="K21" s="270"/>
      <c r="L21" s="270"/>
      <c r="M21" s="270"/>
      <c r="N21" s="270"/>
      <c r="O21" s="270"/>
      <c r="P21" s="270"/>
    </row>
    <row r="22" spans="1:16" ht="13.5" customHeight="1" x14ac:dyDescent="0.2">
      <c r="A22" s="1675" t="s">
        <v>1584</v>
      </c>
      <c r="D22" s="1668" t="s">
        <v>660</v>
      </c>
      <c r="F22" s="323"/>
      <c r="G22" s="323"/>
      <c r="H22" s="323"/>
      <c r="I22" s="270"/>
      <c r="J22" s="270"/>
      <c r="K22" s="270"/>
      <c r="L22" s="270"/>
      <c r="M22" s="270"/>
      <c r="N22" s="270"/>
      <c r="O22" s="270"/>
      <c r="P22" s="270"/>
    </row>
    <row r="23" spans="1:16" ht="13.5" customHeight="1" x14ac:dyDescent="0.2">
      <c r="A23" s="1676">
        <v>43867</v>
      </c>
      <c r="D23" s="1670" t="s">
        <v>1321</v>
      </c>
      <c r="F23" s="323"/>
      <c r="G23" s="323"/>
      <c r="H23" s="323"/>
      <c r="I23" s="270"/>
      <c r="J23" s="270"/>
      <c r="K23" s="270"/>
      <c r="L23" s="270"/>
      <c r="M23" s="270"/>
      <c r="N23" s="270"/>
      <c r="O23" s="270"/>
      <c r="P23" s="270"/>
    </row>
    <row r="24" spans="1:16" ht="13.5" customHeight="1" x14ac:dyDescent="0.2">
      <c r="E24" s="323"/>
      <c r="F24" s="323"/>
      <c r="G24" s="323"/>
      <c r="H24" s="323"/>
      <c r="I24" s="270"/>
      <c r="J24" s="270"/>
      <c r="K24" s="270"/>
      <c r="L24" s="270"/>
      <c r="M24" s="270"/>
      <c r="N24" s="270"/>
      <c r="O24" s="270"/>
      <c r="P24" s="270"/>
    </row>
    <row r="25" spans="1:16" x14ac:dyDescent="0.2">
      <c r="A25" s="1672" t="s">
        <v>1322</v>
      </c>
      <c r="B25" s="1666"/>
      <c r="C25" s="1666"/>
      <c r="D25" s="1666" t="s">
        <v>1317</v>
      </c>
      <c r="E25" s="1667"/>
      <c r="F25" s="323"/>
      <c r="G25" s="323"/>
      <c r="H25" s="323"/>
      <c r="I25" s="270"/>
      <c r="J25" s="270"/>
      <c r="K25" s="270"/>
      <c r="L25" s="270"/>
      <c r="M25" s="270"/>
      <c r="N25" s="270"/>
      <c r="O25" s="270"/>
      <c r="P25" s="270"/>
    </row>
    <row r="26" spans="1:16" x14ac:dyDescent="0.2">
      <c r="A26" s="1672" t="s">
        <v>1323</v>
      </c>
      <c r="B26" s="1666"/>
      <c r="C26" s="1666"/>
      <c r="D26" s="1666" t="s">
        <v>1318</v>
      </c>
      <c r="E26" s="1667"/>
      <c r="F26" s="323"/>
      <c r="G26" s="323"/>
      <c r="H26" s="323"/>
      <c r="I26" s="270"/>
      <c r="J26" s="270"/>
      <c r="K26" s="270"/>
      <c r="L26" s="270"/>
      <c r="M26" s="270"/>
      <c r="N26" s="270"/>
      <c r="O26" s="270"/>
      <c r="P26" s="270"/>
    </row>
    <row r="27" spans="1:16" x14ac:dyDescent="0.2">
      <c r="A27" s="1676">
        <v>43917</v>
      </c>
      <c r="B27" s="1673"/>
      <c r="C27" s="1673"/>
      <c r="D27" s="1670" t="s">
        <v>1319</v>
      </c>
      <c r="E27" s="1667"/>
      <c r="F27" s="323"/>
      <c r="G27" s="323"/>
      <c r="H27" s="323"/>
      <c r="I27" s="270"/>
      <c r="J27" s="270"/>
      <c r="K27" s="270"/>
      <c r="L27" s="270"/>
      <c r="M27" s="270"/>
      <c r="N27" s="270"/>
      <c r="O27" s="270"/>
      <c r="P27" s="270"/>
    </row>
    <row r="28" spans="1:16" x14ac:dyDescent="0.2">
      <c r="A28" s="1675" t="s">
        <v>1334</v>
      </c>
      <c r="B28" s="1674"/>
      <c r="C28" s="1674"/>
      <c r="D28" s="1672" t="s">
        <v>1320</v>
      </c>
      <c r="E28" s="1666"/>
      <c r="F28" s="323"/>
      <c r="G28" s="323"/>
      <c r="H28" s="323"/>
      <c r="I28" s="270"/>
      <c r="J28" s="270"/>
      <c r="K28" s="270"/>
      <c r="L28" s="270"/>
      <c r="M28" s="270"/>
      <c r="N28" s="270"/>
      <c r="O28" s="270"/>
      <c r="P28" s="270"/>
    </row>
    <row r="29" spans="1:16" x14ac:dyDescent="0.2">
      <c r="A29" s="1668"/>
      <c r="B29" s="1667"/>
      <c r="C29" s="1667"/>
      <c r="D29" s="1669"/>
      <c r="E29" s="1667"/>
      <c r="F29" s="323"/>
      <c r="G29" s="323"/>
      <c r="H29" s="323"/>
      <c r="I29" s="270"/>
      <c r="J29" s="270"/>
      <c r="K29" s="270"/>
      <c r="L29" s="270"/>
      <c r="M29" s="270"/>
      <c r="N29" s="270"/>
      <c r="O29" s="270"/>
      <c r="P29" s="270"/>
    </row>
    <row r="30" spans="1:16" x14ac:dyDescent="0.2">
      <c r="A30" s="1675" t="s">
        <v>1331</v>
      </c>
      <c r="B30" s="1667"/>
      <c r="C30" s="1667"/>
      <c r="D30" s="1668" t="s">
        <v>660</v>
      </c>
      <c r="E30" s="1667"/>
      <c r="F30" s="323"/>
      <c r="G30" s="323"/>
      <c r="H30" s="323"/>
      <c r="I30" s="270"/>
      <c r="J30" s="270"/>
      <c r="K30" s="270"/>
      <c r="L30" s="270"/>
      <c r="M30" s="270"/>
      <c r="N30" s="270"/>
      <c r="O30" s="270"/>
      <c r="P30" s="270"/>
    </row>
    <row r="31" spans="1:16" x14ac:dyDescent="0.2">
      <c r="A31" s="1671">
        <v>43950</v>
      </c>
      <c r="B31" s="1666"/>
      <c r="C31" s="1666"/>
      <c r="D31" s="1672" t="s">
        <v>1324</v>
      </c>
      <c r="E31" s="1666"/>
      <c r="F31" s="323"/>
      <c r="G31" s="323"/>
      <c r="H31" s="323"/>
      <c r="I31" s="270"/>
      <c r="J31" s="270"/>
      <c r="K31" s="270"/>
      <c r="L31" s="270"/>
      <c r="M31" s="270"/>
      <c r="N31" s="270"/>
      <c r="O31" s="270"/>
      <c r="P31" s="270"/>
    </row>
    <row r="32" spans="1:16" x14ac:dyDescent="0.2">
      <c r="A32" s="1666"/>
      <c r="B32" s="1666"/>
      <c r="C32" s="1666"/>
      <c r="D32" s="1666"/>
      <c r="E32" s="1666"/>
      <c r="F32" s="323"/>
      <c r="G32" s="323"/>
      <c r="H32" s="323"/>
      <c r="I32" s="270"/>
      <c r="J32" s="270"/>
      <c r="K32" s="270"/>
      <c r="L32" s="270"/>
      <c r="M32" s="270"/>
      <c r="N32" s="270"/>
      <c r="O32" s="270"/>
      <c r="P32" s="270"/>
    </row>
    <row r="33" spans="1:8" x14ac:dyDescent="0.2">
      <c r="A33" s="1672" t="s">
        <v>1327</v>
      </c>
      <c r="B33" s="1666"/>
      <c r="C33" s="1666"/>
      <c r="D33" s="1666" t="s">
        <v>660</v>
      </c>
      <c r="E33" s="1666"/>
      <c r="F33" s="323"/>
      <c r="G33" s="323"/>
      <c r="H33" s="323"/>
    </row>
    <row r="34" spans="1:8" x14ac:dyDescent="0.2">
      <c r="A34" s="1672" t="s">
        <v>1325</v>
      </c>
      <c r="B34" s="1666"/>
      <c r="C34" s="1666"/>
      <c r="D34" s="1672" t="s">
        <v>1326</v>
      </c>
      <c r="E34" s="1666"/>
    </row>
    <row r="35" spans="1:8" x14ac:dyDescent="0.2">
      <c r="A35" s="1666"/>
      <c r="B35" s="1666"/>
      <c r="C35" s="1666"/>
      <c r="D35" s="1666"/>
      <c r="E35" s="1666"/>
    </row>
    <row r="36" spans="1:8" x14ac:dyDescent="0.2">
      <c r="A36" s="1672" t="s">
        <v>1330</v>
      </c>
      <c r="B36" s="1666"/>
      <c r="C36" s="1666"/>
      <c r="D36" s="1666" t="s">
        <v>660</v>
      </c>
      <c r="E36" s="1666"/>
    </row>
    <row r="37" spans="1:8" x14ac:dyDescent="0.2">
      <c r="A37" s="1672" t="s">
        <v>1328</v>
      </c>
      <c r="B37" s="1666"/>
      <c r="C37" s="1666"/>
      <c r="D37" s="1672" t="s">
        <v>1329</v>
      </c>
      <c r="E37" s="1666"/>
    </row>
    <row r="43" spans="1:8" ht="12.75" customHeight="1" x14ac:dyDescent="0.2">
      <c r="F43" s="321"/>
      <c r="G43" s="321"/>
      <c r="H43" s="321"/>
    </row>
    <row r="44" spans="1:8" x14ac:dyDescent="0.2">
      <c r="F44" s="321"/>
      <c r="G44" s="321"/>
      <c r="H44" s="321"/>
    </row>
    <row r="45" spans="1:8" x14ac:dyDescent="0.2">
      <c r="A45" s="322"/>
      <c r="B45" s="321"/>
      <c r="C45" s="321"/>
      <c r="D45" s="321"/>
      <c r="E45" s="321"/>
      <c r="F45" s="321"/>
      <c r="G45" s="321"/>
      <c r="H45" s="321"/>
    </row>
    <row r="49" spans="1:5" x14ac:dyDescent="0.2">
      <c r="A49" s="322"/>
      <c r="B49" s="321"/>
      <c r="E49" s="321"/>
    </row>
    <row r="51" spans="1:5" ht="15" x14ac:dyDescent="0.2">
      <c r="C51" s="2734" t="s">
        <v>659</v>
      </c>
      <c r="D51" s="2735"/>
    </row>
  </sheetData>
  <mergeCells count="1">
    <mergeCell ref="C51:D51"/>
  </mergeCells>
  <hyperlinks>
    <hyperlink ref="E12" r:id="rId1" xr:uid="{00000000-0004-0000-3A00-000000000000}"/>
  </hyperlinks>
  <printOptions horizontalCentered="1"/>
  <pageMargins left="0.7" right="0.7" top="0.75" bottom="0.75" header="0.3" footer="0.3"/>
  <pageSetup paperSize="9" orientation="portrait" r:id="rId2"/>
  <headerFooter>
    <oddHeader>&amp;R&amp;"Arial,Normal"&amp;8General information</oddHeader>
    <oddFooter xml:space="preserve">&amp;C&amp;"Calibri,Regular"&amp;7&amp;K000000Fact book - Q3 2019
</oddFooter>
  </headerFooter>
  <ignoredErrors>
    <ignoredError sqref="D9 D12:D16" numberStoredAsText="1"/>
  </ignoredErrors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13ECA-E0CB-4722-9AC2-A8855C43220C}">
  <sheetPr>
    <tabColor theme="0" tint="-0.34998626667073579"/>
  </sheetPr>
  <dimension ref="A1:S419"/>
  <sheetViews>
    <sheetView view="pageBreakPreview" topLeftCell="A69" zoomScale="90" zoomScaleNormal="85" zoomScaleSheetLayoutView="90" zoomScalePageLayoutView="80" workbookViewId="0">
      <selection activeCell="J102" sqref="J102"/>
    </sheetView>
  </sheetViews>
  <sheetFormatPr defaultColWidth="9.140625" defaultRowHeight="11.25" x14ac:dyDescent="0.2"/>
  <cols>
    <col min="1" max="1" width="18.85546875" style="49" customWidth="1"/>
    <col min="2" max="2" width="6.42578125" style="49" customWidth="1"/>
    <col min="3" max="3" width="6.5703125" style="49" customWidth="1"/>
    <col min="4" max="4" width="7" style="49" customWidth="1"/>
    <col min="5" max="6" width="6.28515625" style="49" customWidth="1"/>
    <col min="7" max="7" width="7.140625" style="49" customWidth="1"/>
    <col min="8" max="9" width="6.28515625" style="49" customWidth="1"/>
    <col min="10" max="10" width="7.42578125" style="49" customWidth="1"/>
    <col min="11" max="12" width="6.28515625" style="49" customWidth="1"/>
    <col min="13" max="13" width="7" style="49" customWidth="1"/>
    <col min="14" max="14" width="6.7109375" style="49" customWidth="1"/>
    <col min="15" max="15" width="6.28515625" style="49" customWidth="1"/>
    <col min="16" max="16" width="6.5703125" style="49" customWidth="1"/>
    <col min="17" max="17" width="6.85546875" style="49" customWidth="1"/>
    <col min="18" max="18" width="7.42578125" style="49" customWidth="1"/>
    <col min="19" max="19" width="6.7109375" style="49" customWidth="1"/>
    <col min="20" max="16384" width="9.140625" style="1622"/>
  </cols>
  <sheetData>
    <row r="1" spans="1:19" ht="13.5" customHeight="1" x14ac:dyDescent="0.2">
      <c r="A1" s="1645"/>
      <c r="B1" s="1645"/>
      <c r="C1" s="1645"/>
      <c r="D1" s="1645"/>
      <c r="E1" s="1645"/>
      <c r="F1" s="1645"/>
      <c r="G1" s="1645"/>
      <c r="H1" s="1645"/>
      <c r="I1" s="1645"/>
      <c r="J1" s="1645"/>
      <c r="K1" s="1645"/>
      <c r="L1" s="1645"/>
      <c r="M1" s="1645"/>
      <c r="N1" s="1645"/>
      <c r="O1" s="1645"/>
      <c r="P1" s="1645"/>
      <c r="Q1" s="1645"/>
      <c r="R1" s="1645"/>
      <c r="S1" s="1645"/>
    </row>
    <row r="2" spans="1:19" ht="13.5" customHeight="1" x14ac:dyDescent="0.2">
      <c r="A2" s="2600" t="s">
        <v>186</v>
      </c>
      <c r="B2" s="2601"/>
      <c r="C2" s="2601"/>
      <c r="D2" s="2601"/>
      <c r="E2" s="2601"/>
      <c r="F2" s="2601"/>
      <c r="G2" s="2601"/>
      <c r="H2" s="2601"/>
      <c r="I2" s="2601"/>
      <c r="J2" s="2601"/>
      <c r="K2" s="2601"/>
      <c r="L2" s="2601"/>
      <c r="M2" s="2601"/>
      <c r="N2" s="2601"/>
      <c r="O2" s="2601"/>
      <c r="P2" s="2601"/>
      <c r="Q2" s="2601"/>
      <c r="R2" s="2601"/>
      <c r="S2" s="2602"/>
    </row>
    <row r="3" spans="1:19" ht="13.5" customHeight="1" x14ac:dyDescent="0.2">
      <c r="A3" s="2603"/>
      <c r="B3" s="2604"/>
      <c r="C3" s="2604"/>
      <c r="D3" s="2604"/>
      <c r="E3" s="2604"/>
      <c r="F3" s="2604"/>
      <c r="G3" s="2604"/>
      <c r="H3" s="2604"/>
      <c r="I3" s="2604"/>
      <c r="J3" s="2604"/>
      <c r="K3" s="2604"/>
      <c r="L3" s="2604"/>
      <c r="M3" s="2604"/>
      <c r="N3" s="2604"/>
      <c r="O3" s="2604"/>
      <c r="P3" s="2604"/>
      <c r="Q3" s="2604"/>
      <c r="R3" s="2604"/>
      <c r="S3" s="2605"/>
    </row>
    <row r="4" spans="1:19" ht="37.5" customHeight="1" x14ac:dyDescent="0.2">
      <c r="A4" s="1642"/>
      <c r="B4" s="2606" t="s">
        <v>189</v>
      </c>
      <c r="C4" s="2607"/>
      <c r="D4" s="2608"/>
      <c r="E4" s="2606" t="s">
        <v>56</v>
      </c>
      <c r="F4" s="2607"/>
      <c r="G4" s="2608"/>
      <c r="H4" s="2606" t="s">
        <v>188</v>
      </c>
      <c r="I4" s="2607"/>
      <c r="J4" s="2608"/>
      <c r="K4" s="2606" t="s">
        <v>852</v>
      </c>
      <c r="L4" s="2607"/>
      <c r="M4" s="2608"/>
      <c r="N4" s="2606" t="s">
        <v>187</v>
      </c>
      <c r="O4" s="2607"/>
      <c r="P4" s="2608"/>
      <c r="Q4" s="2606" t="s">
        <v>186</v>
      </c>
      <c r="R4" s="2607"/>
      <c r="S4" s="2608"/>
    </row>
    <row r="5" spans="1:19" ht="13.5" customHeight="1" x14ac:dyDescent="0.2">
      <c r="A5" s="1655"/>
      <c r="B5" s="651" t="s">
        <v>308</v>
      </c>
      <c r="C5" s="650" t="s">
        <v>288</v>
      </c>
      <c r="D5" s="652"/>
      <c r="E5" s="651" t="s">
        <v>308</v>
      </c>
      <c r="F5" s="650" t="s">
        <v>288</v>
      </c>
      <c r="G5" s="652"/>
      <c r="H5" s="651" t="s">
        <v>308</v>
      </c>
      <c r="I5" s="650" t="s">
        <v>288</v>
      </c>
      <c r="J5" s="652"/>
      <c r="K5" s="651" t="s">
        <v>308</v>
      </c>
      <c r="L5" s="650" t="s">
        <v>288</v>
      </c>
      <c r="M5" s="652"/>
      <c r="N5" s="651" t="s">
        <v>308</v>
      </c>
      <c r="O5" s="650" t="s">
        <v>288</v>
      </c>
      <c r="P5" s="652"/>
      <c r="Q5" s="651" t="s">
        <v>308</v>
      </c>
      <c r="R5" s="650" t="s">
        <v>288</v>
      </c>
      <c r="S5" s="649"/>
    </row>
    <row r="6" spans="1:19" ht="13.5" customHeight="1" x14ac:dyDescent="0.2">
      <c r="A6" s="2364" t="s">
        <v>173</v>
      </c>
      <c r="B6" s="648">
        <v>2019</v>
      </c>
      <c r="C6" s="2361">
        <v>2019</v>
      </c>
      <c r="D6" s="2362" t="s">
        <v>172</v>
      </c>
      <c r="E6" s="648">
        <v>2019</v>
      </c>
      <c r="F6" s="2361">
        <v>2019</v>
      </c>
      <c r="G6" s="2362" t="s">
        <v>172</v>
      </c>
      <c r="H6" s="648">
        <v>2019</v>
      </c>
      <c r="I6" s="2361">
        <v>2019</v>
      </c>
      <c r="J6" s="2362" t="s">
        <v>172</v>
      </c>
      <c r="K6" s="648">
        <v>2019</v>
      </c>
      <c r="L6" s="2361">
        <v>2019</v>
      </c>
      <c r="M6" s="2362" t="s">
        <v>172</v>
      </c>
      <c r="N6" s="651">
        <v>2019</v>
      </c>
      <c r="O6" s="2363">
        <v>2019</v>
      </c>
      <c r="P6" s="2362" t="s">
        <v>172</v>
      </c>
      <c r="Q6" s="648">
        <v>2019</v>
      </c>
      <c r="R6" s="2361">
        <v>2019</v>
      </c>
      <c r="S6" s="2360" t="s">
        <v>172</v>
      </c>
    </row>
    <row r="7" spans="1:19" ht="13.5" customHeight="1" x14ac:dyDescent="0.2">
      <c r="A7" s="1638" t="s">
        <v>798</v>
      </c>
      <c r="B7" s="798">
        <v>543</v>
      </c>
      <c r="C7" s="795">
        <v>536</v>
      </c>
      <c r="D7" s="758">
        <v>1.3059701492537313E-2</v>
      </c>
      <c r="E7" s="798">
        <v>333</v>
      </c>
      <c r="F7" s="795">
        <v>337</v>
      </c>
      <c r="G7" s="758">
        <v>-1.1869436201780416E-2</v>
      </c>
      <c r="H7" s="796">
        <v>212</v>
      </c>
      <c r="I7" s="795">
        <v>207</v>
      </c>
      <c r="J7" s="743">
        <v>2.4154589371980676E-2</v>
      </c>
      <c r="K7" s="809">
        <v>13</v>
      </c>
      <c r="L7" s="808">
        <v>14</v>
      </c>
      <c r="M7" s="758">
        <v>-7.1428571428571425E-2</v>
      </c>
      <c r="N7" s="2359">
        <v>-18</v>
      </c>
      <c r="O7" s="2358">
        <v>-23</v>
      </c>
      <c r="P7" s="779" t="s">
        <v>85</v>
      </c>
      <c r="Q7" s="796">
        <v>1083</v>
      </c>
      <c r="R7" s="795">
        <v>1071</v>
      </c>
      <c r="S7" s="743">
        <v>1.1204481792717087E-2</v>
      </c>
    </row>
    <row r="8" spans="1:19" ht="13.5" customHeight="1" x14ac:dyDescent="0.2">
      <c r="A8" s="1639" t="s">
        <v>799</v>
      </c>
      <c r="B8" s="798">
        <v>178</v>
      </c>
      <c r="C8" s="795">
        <v>164</v>
      </c>
      <c r="D8" s="758">
        <v>8.5365853658536592E-2</v>
      </c>
      <c r="E8" s="798">
        <v>124</v>
      </c>
      <c r="F8" s="795">
        <v>109</v>
      </c>
      <c r="G8" s="758">
        <v>0.13761467889908258</v>
      </c>
      <c r="H8" s="796">
        <v>108</v>
      </c>
      <c r="I8" s="795">
        <v>128</v>
      </c>
      <c r="J8" s="743">
        <v>-0.15625</v>
      </c>
      <c r="K8" s="809">
        <v>354</v>
      </c>
      <c r="L8" s="808">
        <v>345</v>
      </c>
      <c r="M8" s="743">
        <v>2.6086956521739129E-2</v>
      </c>
      <c r="N8" s="796">
        <v>-8</v>
      </c>
      <c r="O8" s="795">
        <v>-3</v>
      </c>
      <c r="P8" s="743" t="s">
        <v>85</v>
      </c>
      <c r="Q8" s="796">
        <v>756</v>
      </c>
      <c r="R8" s="795">
        <v>743</v>
      </c>
      <c r="S8" s="743">
        <v>1.7496635262449527E-2</v>
      </c>
    </row>
    <row r="9" spans="1:19" ht="13.5" customHeight="1" x14ac:dyDescent="0.2">
      <c r="A9" s="1636" t="s">
        <v>158</v>
      </c>
      <c r="B9" s="798">
        <v>45</v>
      </c>
      <c r="C9" s="795">
        <v>32</v>
      </c>
      <c r="D9" s="758"/>
      <c r="E9" s="798">
        <v>35</v>
      </c>
      <c r="F9" s="795">
        <v>67</v>
      </c>
      <c r="G9" s="758">
        <v>-0.47761194029850745</v>
      </c>
      <c r="H9" s="796">
        <v>81</v>
      </c>
      <c r="I9" s="795">
        <v>57</v>
      </c>
      <c r="J9" s="743">
        <v>0.42105263157894735</v>
      </c>
      <c r="K9" s="809">
        <v>11</v>
      </c>
      <c r="L9" s="808">
        <v>16</v>
      </c>
      <c r="M9" s="743">
        <v>-0.3125</v>
      </c>
      <c r="N9" s="796">
        <v>39</v>
      </c>
      <c r="O9" s="795">
        <v>111</v>
      </c>
      <c r="P9" s="743">
        <v>-0.64864864864864868</v>
      </c>
      <c r="Q9" s="796">
        <v>211</v>
      </c>
      <c r="R9" s="795">
        <v>283</v>
      </c>
      <c r="S9" s="743">
        <v>-0.25441696113074203</v>
      </c>
    </row>
    <row r="10" spans="1:19" ht="13.5" customHeight="1" x14ac:dyDescent="0.2">
      <c r="A10" s="1638" t="s">
        <v>149</v>
      </c>
      <c r="B10" s="798">
        <v>4</v>
      </c>
      <c r="C10" s="795">
        <v>-1</v>
      </c>
      <c r="D10" s="758"/>
      <c r="E10" s="798">
        <v>6</v>
      </c>
      <c r="F10" s="795">
        <v>7</v>
      </c>
      <c r="G10" s="758"/>
      <c r="H10" s="796">
        <v>0</v>
      </c>
      <c r="I10" s="795">
        <v>0</v>
      </c>
      <c r="J10" s="743"/>
      <c r="K10" s="809">
        <v>16</v>
      </c>
      <c r="L10" s="808">
        <v>14</v>
      </c>
      <c r="M10" s="743"/>
      <c r="N10" s="796">
        <v>-13</v>
      </c>
      <c r="O10" s="795">
        <v>4</v>
      </c>
      <c r="P10" s="743" t="s">
        <v>85</v>
      </c>
      <c r="Q10" s="796">
        <v>13</v>
      </c>
      <c r="R10" s="795">
        <v>24</v>
      </c>
      <c r="S10" s="743">
        <v>-0.45833333333333331</v>
      </c>
    </row>
    <row r="11" spans="1:19" ht="13.5" customHeight="1" x14ac:dyDescent="0.2">
      <c r="A11" s="1636" t="s">
        <v>138</v>
      </c>
      <c r="B11" s="603"/>
      <c r="C11" s="795"/>
      <c r="D11" s="758"/>
      <c r="E11" s="603"/>
      <c r="F11" s="795"/>
      <c r="G11" s="758"/>
      <c r="H11" s="796">
        <v>0</v>
      </c>
      <c r="I11" s="795">
        <v>1</v>
      </c>
      <c r="J11" s="743"/>
      <c r="K11" s="809">
        <v>5</v>
      </c>
      <c r="L11" s="808">
        <v>2</v>
      </c>
      <c r="M11" s="743"/>
      <c r="N11" s="796">
        <v>17</v>
      </c>
      <c r="O11" s="795">
        <v>17</v>
      </c>
      <c r="P11" s="743"/>
      <c r="Q11" s="796">
        <v>22</v>
      </c>
      <c r="R11" s="795">
        <v>20</v>
      </c>
      <c r="S11" s="743">
        <v>0.1</v>
      </c>
    </row>
    <row r="12" spans="1:19" ht="13.5" customHeight="1" x14ac:dyDescent="0.2">
      <c r="A12" s="1637" t="s">
        <v>127</v>
      </c>
      <c r="B12" s="807">
        <v>770</v>
      </c>
      <c r="C12" s="799">
        <v>731</v>
      </c>
      <c r="D12" s="770">
        <v>5.33515731874145E-2</v>
      </c>
      <c r="E12" s="807">
        <v>498</v>
      </c>
      <c r="F12" s="799">
        <v>520</v>
      </c>
      <c r="G12" s="770">
        <v>-4.230769230769231E-2</v>
      </c>
      <c r="H12" s="800">
        <v>401</v>
      </c>
      <c r="I12" s="799">
        <v>393</v>
      </c>
      <c r="J12" s="762">
        <v>2.0356234096692113E-2</v>
      </c>
      <c r="K12" s="806">
        <v>399</v>
      </c>
      <c r="L12" s="805">
        <v>391</v>
      </c>
      <c r="M12" s="762">
        <v>2.0460358056265986E-2</v>
      </c>
      <c r="N12" s="800">
        <v>17</v>
      </c>
      <c r="O12" s="799">
        <v>106</v>
      </c>
      <c r="P12" s="762">
        <v>-0.839622641509434</v>
      </c>
      <c r="Q12" s="800">
        <v>2085</v>
      </c>
      <c r="R12" s="799">
        <v>2141</v>
      </c>
      <c r="S12" s="762">
        <v>-2.6156001868285848E-2</v>
      </c>
    </row>
    <row r="13" spans="1:19" ht="13.5" customHeight="1" x14ac:dyDescent="0.2">
      <c r="A13" s="1637" t="s">
        <v>120</v>
      </c>
      <c r="B13" s="804">
        <v>-465</v>
      </c>
      <c r="C13" s="803">
        <v>-437</v>
      </c>
      <c r="D13" s="770">
        <v>6.4073226544622428E-2</v>
      </c>
      <c r="E13" s="804">
        <v>-259</v>
      </c>
      <c r="F13" s="803">
        <v>-269</v>
      </c>
      <c r="G13" s="770">
        <v>-3.717472118959108E-2</v>
      </c>
      <c r="H13" s="800">
        <v>-203</v>
      </c>
      <c r="I13" s="799">
        <v>-228</v>
      </c>
      <c r="J13" s="762">
        <v>-0.10964912280701754</v>
      </c>
      <c r="K13" s="802">
        <v>-188</v>
      </c>
      <c r="L13" s="801">
        <v>-179</v>
      </c>
      <c r="M13" s="762">
        <v>5.027932960893855E-2</v>
      </c>
      <c r="N13" s="800">
        <v>-1060</v>
      </c>
      <c r="O13" s="799">
        <v>-67</v>
      </c>
      <c r="P13" s="762"/>
      <c r="Q13" s="800">
        <v>-2175</v>
      </c>
      <c r="R13" s="799">
        <v>-1180</v>
      </c>
      <c r="S13" s="762">
        <v>0.84322033898305082</v>
      </c>
    </row>
    <row r="14" spans="1:19" ht="13.5" customHeight="1" x14ac:dyDescent="0.2">
      <c r="A14" s="1636" t="s">
        <v>110</v>
      </c>
      <c r="B14" s="798">
        <v>-28</v>
      </c>
      <c r="C14" s="795">
        <v>-25</v>
      </c>
      <c r="D14" s="758"/>
      <c r="E14" s="798">
        <v>-47</v>
      </c>
      <c r="F14" s="795">
        <v>-28</v>
      </c>
      <c r="G14" s="758">
        <v>0.6785714285714286</v>
      </c>
      <c r="H14" s="796">
        <v>-238</v>
      </c>
      <c r="I14" s="795">
        <v>-12</v>
      </c>
      <c r="J14" s="743"/>
      <c r="K14" s="797">
        <v>-1</v>
      </c>
      <c r="L14" s="792">
        <v>-1</v>
      </c>
      <c r="M14" s="743"/>
      <c r="N14" s="796">
        <v>-17</v>
      </c>
      <c r="O14" s="795">
        <v>5</v>
      </c>
      <c r="P14" s="743" t="s">
        <v>85</v>
      </c>
      <c r="Q14" s="796">
        <v>-331</v>
      </c>
      <c r="R14" s="795">
        <v>-61</v>
      </c>
      <c r="S14" s="743" t="s">
        <v>85</v>
      </c>
    </row>
    <row r="15" spans="1:19" ht="13.5" customHeight="1" x14ac:dyDescent="0.2">
      <c r="A15" s="1635" t="s">
        <v>107</v>
      </c>
      <c r="B15" s="1653">
        <v>277</v>
      </c>
      <c r="C15" s="985">
        <v>269</v>
      </c>
      <c r="D15" s="2356">
        <v>2.9739776951672861E-2</v>
      </c>
      <c r="E15" s="1653">
        <v>192</v>
      </c>
      <c r="F15" s="985">
        <v>223</v>
      </c>
      <c r="G15" s="2356">
        <v>-0.13901345291479822</v>
      </c>
      <c r="H15" s="1653">
        <v>-40</v>
      </c>
      <c r="I15" s="985">
        <v>153</v>
      </c>
      <c r="J15" s="2356"/>
      <c r="K15" s="1654">
        <v>210</v>
      </c>
      <c r="L15" s="986">
        <v>211</v>
      </c>
      <c r="M15" s="2357">
        <v>-4.7393364928909956E-3</v>
      </c>
      <c r="N15" s="1653">
        <v>-1060</v>
      </c>
      <c r="O15" s="985">
        <v>44</v>
      </c>
      <c r="P15" s="2356"/>
      <c r="Q15" s="1653">
        <v>-421</v>
      </c>
      <c r="R15" s="985">
        <v>900</v>
      </c>
      <c r="S15" s="2356" t="s">
        <v>85</v>
      </c>
    </row>
    <row r="16" spans="1:19" ht="13.5" customHeight="1" x14ac:dyDescent="0.2">
      <c r="A16" s="1630" t="s">
        <v>106</v>
      </c>
      <c r="B16" s="791">
        <v>60.4</v>
      </c>
      <c r="C16" s="790">
        <v>59.8</v>
      </c>
      <c r="D16" s="758">
        <v>1.0033444816053536E-2</v>
      </c>
      <c r="E16" s="791">
        <v>52</v>
      </c>
      <c r="F16" s="790">
        <v>51.7</v>
      </c>
      <c r="G16" s="758">
        <v>5.8027079303674496E-3</v>
      </c>
      <c r="H16" s="794">
        <v>51</v>
      </c>
      <c r="I16" s="793">
        <v>58</v>
      </c>
      <c r="J16" s="743">
        <v>-0.1206896551724138</v>
      </c>
      <c r="K16" s="788">
        <v>47.117794486215537</v>
      </c>
      <c r="L16" s="788">
        <v>45.78005115089514</v>
      </c>
      <c r="M16" s="743">
        <v>2.9221097436328225E-2</v>
      </c>
      <c r="N16" s="760"/>
      <c r="O16" s="787"/>
      <c r="P16" s="779"/>
      <c r="Q16" s="792">
        <v>104.31654676258992</v>
      </c>
      <c r="R16" s="792">
        <v>55.114432508173749</v>
      </c>
      <c r="S16" s="743"/>
    </row>
    <row r="17" spans="1:19" ht="13.5" customHeight="1" x14ac:dyDescent="0.2">
      <c r="A17" s="1630" t="s">
        <v>104</v>
      </c>
      <c r="B17" s="791">
        <v>9.4260535259081522</v>
      </c>
      <c r="C17" s="790">
        <v>9.0962639402650733</v>
      </c>
      <c r="D17" s="758">
        <v>3.6255498720001791E-2</v>
      </c>
      <c r="E17" s="791">
        <v>8.8938998724170801</v>
      </c>
      <c r="F17" s="790">
        <v>10.22371133427059</v>
      </c>
      <c r="G17" s="758">
        <v>-0.13007130369535075</v>
      </c>
      <c r="H17" s="785">
        <v>-1.5</v>
      </c>
      <c r="I17" s="789">
        <v>5.7</v>
      </c>
      <c r="J17" s="758"/>
      <c r="K17" s="788">
        <v>29.74</v>
      </c>
      <c r="L17" s="788">
        <v>30.069775857734449</v>
      </c>
      <c r="M17" s="758">
        <v>-1.0967020815009713E-2</v>
      </c>
      <c r="N17" s="760" t="s">
        <v>87</v>
      </c>
      <c r="O17" s="787" t="s">
        <v>87</v>
      </c>
      <c r="P17" s="786"/>
      <c r="Q17" s="785">
        <v>10</v>
      </c>
      <c r="R17" s="784">
        <v>10</v>
      </c>
      <c r="S17" s="783"/>
    </row>
    <row r="18" spans="1:19" ht="13.5" customHeight="1" x14ac:dyDescent="0.2">
      <c r="A18" s="1630" t="s">
        <v>101</v>
      </c>
      <c r="B18" s="781">
        <v>8519</v>
      </c>
      <c r="C18" s="782">
        <v>8838</v>
      </c>
      <c r="D18" s="758">
        <v>-3.6094138945462775E-2</v>
      </c>
      <c r="E18" s="781">
        <v>6403</v>
      </c>
      <c r="F18" s="782">
        <v>6652</v>
      </c>
      <c r="G18" s="758">
        <v>-3.7432351172579675E-2</v>
      </c>
      <c r="H18" s="781">
        <v>7852</v>
      </c>
      <c r="I18" s="780">
        <v>8082</v>
      </c>
      <c r="J18" s="743">
        <v>-2.845830240039594E-2</v>
      </c>
      <c r="K18" s="781">
        <v>2140</v>
      </c>
      <c r="L18" s="782">
        <v>2156</v>
      </c>
      <c r="M18" s="743">
        <v>-7.4211502782931356E-3</v>
      </c>
      <c r="N18" s="781">
        <v>1584</v>
      </c>
      <c r="O18" s="780">
        <v>2106</v>
      </c>
      <c r="P18" s="779">
        <v>-0.24786324786324787</v>
      </c>
      <c r="Q18" s="782">
        <v>26498</v>
      </c>
      <c r="R18" s="647">
        <v>27834</v>
      </c>
      <c r="S18" s="743">
        <v>-4.7998850326938278E-2</v>
      </c>
    </row>
    <row r="19" spans="1:19" ht="13.5" customHeight="1" x14ac:dyDescent="0.2">
      <c r="A19" s="1630" t="s">
        <v>99</v>
      </c>
      <c r="B19" s="781">
        <v>45376</v>
      </c>
      <c r="C19" s="647">
        <v>45415</v>
      </c>
      <c r="D19" s="758">
        <v>-8.5874710998568753E-4</v>
      </c>
      <c r="E19" s="781">
        <v>45737</v>
      </c>
      <c r="F19" s="647">
        <v>45840</v>
      </c>
      <c r="G19" s="758">
        <v>-2.2469458987783597E-3</v>
      </c>
      <c r="H19" s="781">
        <v>47454</v>
      </c>
      <c r="I19" s="780">
        <v>48117</v>
      </c>
      <c r="J19" s="743">
        <v>-1.3778913897375148E-2</v>
      </c>
      <c r="K19" s="781">
        <v>5539</v>
      </c>
      <c r="L19" s="782">
        <v>5542</v>
      </c>
      <c r="M19" s="743">
        <v>-5.4132082280765065E-4</v>
      </c>
      <c r="N19" s="781">
        <v>12243</v>
      </c>
      <c r="O19" s="780">
        <v>14815</v>
      </c>
      <c r="P19" s="779">
        <v>-0.17360782990212623</v>
      </c>
      <c r="Q19" s="603">
        <v>156349</v>
      </c>
      <c r="R19" s="647">
        <v>159729</v>
      </c>
      <c r="S19" s="743">
        <v>-2.1160841174739715E-2</v>
      </c>
    </row>
    <row r="20" spans="1:19" ht="13.5" customHeight="1" x14ac:dyDescent="0.2">
      <c r="A20" s="1632" t="s">
        <v>97</v>
      </c>
      <c r="B20" s="775">
        <v>7810</v>
      </c>
      <c r="C20" s="774">
        <v>8034</v>
      </c>
      <c r="D20" s="778">
        <v>-2.788150360965895E-2</v>
      </c>
      <c r="E20" s="775">
        <v>4483</v>
      </c>
      <c r="F20" s="774">
        <v>4461</v>
      </c>
      <c r="G20" s="778">
        <v>4.9316296794440712E-3</v>
      </c>
      <c r="H20" s="775">
        <v>1893</v>
      </c>
      <c r="I20" s="777">
        <v>1919</v>
      </c>
      <c r="J20" s="773">
        <v>-1.354872329338197E-2</v>
      </c>
      <c r="K20" s="775">
        <v>2677</v>
      </c>
      <c r="L20" s="774">
        <v>2714</v>
      </c>
      <c r="M20" s="773">
        <v>-1.3633014001473839E-2</v>
      </c>
      <c r="N20" s="775">
        <v>12606</v>
      </c>
      <c r="O20" s="777">
        <v>12422</v>
      </c>
      <c r="P20" s="776">
        <v>1.4812429560457254E-2</v>
      </c>
      <c r="Q20" s="775">
        <v>29469</v>
      </c>
      <c r="R20" s="774">
        <v>29550</v>
      </c>
      <c r="S20" s="773">
        <v>-2.7411167512690357E-3</v>
      </c>
    </row>
    <row r="21" spans="1:19" s="1623" customFormat="1" ht="13.5" customHeight="1" x14ac:dyDescent="0.2">
      <c r="A21" s="1631" t="s">
        <v>95</v>
      </c>
      <c r="B21" s="772"/>
      <c r="C21" s="771"/>
      <c r="D21" s="770"/>
      <c r="E21" s="772"/>
      <c r="F21" s="771"/>
      <c r="G21" s="770"/>
      <c r="H21" s="769"/>
      <c r="I21" s="765"/>
      <c r="J21" s="762"/>
      <c r="K21" s="768"/>
      <c r="L21" s="767"/>
      <c r="M21" s="762"/>
      <c r="N21" s="766"/>
      <c r="O21" s="765"/>
      <c r="P21" s="743" t="s">
        <v>85</v>
      </c>
      <c r="Q21" s="764"/>
      <c r="R21" s="763"/>
      <c r="S21" s="762" t="s">
        <v>85</v>
      </c>
    </row>
    <row r="22" spans="1:19" s="1623" customFormat="1" ht="13.5" customHeight="1" x14ac:dyDescent="0.2">
      <c r="A22" s="1630" t="s">
        <v>93</v>
      </c>
      <c r="B22" s="752">
        <v>1.1000000000000001</v>
      </c>
      <c r="C22" s="751">
        <v>1.1000000000000001</v>
      </c>
      <c r="D22" s="758">
        <v>0</v>
      </c>
      <c r="E22" s="752">
        <v>73.600000000000009</v>
      </c>
      <c r="F22" s="751">
        <v>74.300000000000011</v>
      </c>
      <c r="G22" s="758">
        <v>-9.4212651413190136E-3</v>
      </c>
      <c r="H22" s="753">
        <v>82.1</v>
      </c>
      <c r="I22" s="761">
        <v>77.099999999999994</v>
      </c>
      <c r="J22" s="743">
        <v>6.4850843060959798E-2</v>
      </c>
      <c r="K22" s="747"/>
      <c r="L22" s="746"/>
      <c r="M22" s="743"/>
      <c r="N22" s="753">
        <v>3.8999999999999773</v>
      </c>
      <c r="O22" s="744">
        <v>3.9000000000000341</v>
      </c>
      <c r="P22" s="743"/>
      <c r="Q22" s="742">
        <v>160.69999999999999</v>
      </c>
      <c r="R22" s="741">
        <v>156.40000000000003</v>
      </c>
      <c r="S22" s="743">
        <v>2.749360613810712E-2</v>
      </c>
    </row>
    <row r="23" spans="1:19" s="1623" customFormat="1" x14ac:dyDescent="0.2">
      <c r="A23" s="1630" t="s">
        <v>92</v>
      </c>
      <c r="B23" s="752">
        <v>130.4</v>
      </c>
      <c r="C23" s="751">
        <v>130.10000000000002</v>
      </c>
      <c r="D23" s="758">
        <v>2.3059185242120129E-3</v>
      </c>
      <c r="E23" s="752">
        <v>6.5</v>
      </c>
      <c r="F23" s="751">
        <v>6.6</v>
      </c>
      <c r="G23" s="758">
        <v>-1.5151515151515098E-2</v>
      </c>
      <c r="H23" s="753">
        <v>0</v>
      </c>
      <c r="I23" s="761">
        <v>0</v>
      </c>
      <c r="J23" s="743"/>
      <c r="K23" s="747">
        <v>6</v>
      </c>
      <c r="L23" s="746">
        <v>5.8</v>
      </c>
      <c r="M23" s="743">
        <v>3.4482758620689689E-2</v>
      </c>
      <c r="N23" s="760" t="s">
        <v>87</v>
      </c>
      <c r="O23" s="759" t="s">
        <v>87</v>
      </c>
      <c r="P23" s="743" t="s">
        <v>85</v>
      </c>
      <c r="Q23" s="742">
        <v>142.9</v>
      </c>
      <c r="R23" s="741">
        <v>142.50000000000003</v>
      </c>
      <c r="S23" s="743">
        <v>2.8070175438594889E-3</v>
      </c>
    </row>
    <row r="24" spans="1:19" s="1623" customFormat="1" x14ac:dyDescent="0.2">
      <c r="A24" s="1630" t="s">
        <v>91</v>
      </c>
      <c r="B24" s="752">
        <v>21.4</v>
      </c>
      <c r="C24" s="751">
        <v>21.6</v>
      </c>
      <c r="D24" s="758">
        <v>-9.2592592592593906E-3</v>
      </c>
      <c r="E24" s="752">
        <v>1.6</v>
      </c>
      <c r="F24" s="751">
        <v>1.6</v>
      </c>
      <c r="G24" s="758">
        <v>0</v>
      </c>
      <c r="H24" s="747"/>
      <c r="I24" s="746"/>
      <c r="J24" s="743"/>
      <c r="K24" s="747">
        <v>1.7</v>
      </c>
      <c r="L24" s="746">
        <v>1.7</v>
      </c>
      <c r="M24" s="743">
        <v>0</v>
      </c>
      <c r="N24" s="760" t="s">
        <v>87</v>
      </c>
      <c r="O24" s="759" t="s">
        <v>87</v>
      </c>
      <c r="P24" s="743" t="s">
        <v>85</v>
      </c>
      <c r="Q24" s="742">
        <v>24.7</v>
      </c>
      <c r="R24" s="741">
        <v>24.900000000000002</v>
      </c>
      <c r="S24" s="743">
        <v>-8.0321285140563387E-3</v>
      </c>
    </row>
    <row r="25" spans="1:19" s="1623" customFormat="1" x14ac:dyDescent="0.2">
      <c r="A25" s="1629" t="s">
        <v>90</v>
      </c>
      <c r="B25" s="1650">
        <v>152.9</v>
      </c>
      <c r="C25" s="983">
        <v>152.80000000000001</v>
      </c>
      <c r="D25" s="2356">
        <v>6.5445026178006746E-4</v>
      </c>
      <c r="E25" s="1650">
        <v>81.7</v>
      </c>
      <c r="F25" s="983">
        <v>82.5</v>
      </c>
      <c r="G25" s="2356">
        <v>-9.6969696969696623E-3</v>
      </c>
      <c r="H25" s="1647">
        <v>82.1</v>
      </c>
      <c r="I25" s="992">
        <v>77.099999999999994</v>
      </c>
      <c r="J25" s="2356">
        <v>6.4850843060959798E-2</v>
      </c>
      <c r="K25" s="1648">
        <v>7.7</v>
      </c>
      <c r="L25" s="982">
        <v>7.5</v>
      </c>
      <c r="M25" s="2356">
        <v>2.6666666666666689E-2</v>
      </c>
      <c r="N25" s="1647">
        <v>3.8999999999999773</v>
      </c>
      <c r="O25" s="981">
        <v>3.9000000000000341</v>
      </c>
      <c r="P25" s="2356"/>
      <c r="Q25" s="1652">
        <v>328.3</v>
      </c>
      <c r="R25" s="1651">
        <v>323.8</v>
      </c>
      <c r="S25" s="2356">
        <v>1.3897467572575664E-2</v>
      </c>
    </row>
    <row r="26" spans="1:19" s="1623" customFormat="1" x14ac:dyDescent="0.2">
      <c r="A26" s="1630" t="s">
        <v>89</v>
      </c>
      <c r="B26" s="752">
        <v>1.9</v>
      </c>
      <c r="C26" s="751">
        <v>2</v>
      </c>
      <c r="D26" s="758">
        <v>-5.0000000000000044E-2</v>
      </c>
      <c r="E26" s="752">
        <v>37.599999999999994</v>
      </c>
      <c r="F26" s="751">
        <v>38.5</v>
      </c>
      <c r="G26" s="758">
        <v>-2.3376623376623523E-2</v>
      </c>
      <c r="H26" s="757">
        <v>42.3</v>
      </c>
      <c r="I26" s="756">
        <v>46.8</v>
      </c>
      <c r="J26" s="743">
        <v>-9.6153846153846159E-2</v>
      </c>
      <c r="K26" s="755"/>
      <c r="L26" s="754"/>
      <c r="M26" s="743"/>
      <c r="N26" s="753">
        <v>-4.0999999999999659</v>
      </c>
      <c r="O26" s="744">
        <v>-2.2999999999999829</v>
      </c>
      <c r="P26" s="743"/>
      <c r="Q26" s="742">
        <v>77.700000000000017</v>
      </c>
      <c r="R26" s="741">
        <v>85.000000000000014</v>
      </c>
      <c r="S26" s="743">
        <v>-8.5882352941176424E-2</v>
      </c>
    </row>
    <row r="27" spans="1:19" s="1623" customFormat="1" x14ac:dyDescent="0.2">
      <c r="A27" s="1630" t="s">
        <v>88</v>
      </c>
      <c r="B27" s="752">
        <v>77.699999999999989</v>
      </c>
      <c r="C27" s="751">
        <v>78.599999999999994</v>
      </c>
      <c r="D27" s="750">
        <v>-1.1450381679389386E-2</v>
      </c>
      <c r="E27" s="752">
        <v>2.7</v>
      </c>
      <c r="F27" s="751">
        <v>2.8</v>
      </c>
      <c r="G27" s="750">
        <v>-3.5714285714285587E-2</v>
      </c>
      <c r="H27" s="749">
        <v>0</v>
      </c>
      <c r="I27" s="748">
        <v>0</v>
      </c>
      <c r="J27" s="740"/>
      <c r="K27" s="747">
        <v>10.199999999999999</v>
      </c>
      <c r="L27" s="746">
        <v>10.1</v>
      </c>
      <c r="M27" s="740">
        <v>9.9009900990098664E-3</v>
      </c>
      <c r="N27" s="745"/>
      <c r="O27" s="744"/>
      <c r="P27" s="743"/>
      <c r="Q27" s="742">
        <v>90.6</v>
      </c>
      <c r="R27" s="741">
        <v>91.499999999999986</v>
      </c>
      <c r="S27" s="740">
        <v>-9.8360655737704007E-3</v>
      </c>
    </row>
    <row r="28" spans="1:19" s="1623" customFormat="1" x14ac:dyDescent="0.2">
      <c r="A28" s="1629" t="s">
        <v>86</v>
      </c>
      <c r="B28" s="1650">
        <v>79.599999999999994</v>
      </c>
      <c r="C28" s="983">
        <v>80.599999999999994</v>
      </c>
      <c r="D28" s="2355">
        <v>-1.2406947890818859E-2</v>
      </c>
      <c r="E28" s="1650">
        <v>40.299999999999997</v>
      </c>
      <c r="F28" s="983">
        <v>41.3</v>
      </c>
      <c r="G28" s="2355">
        <v>-2.4213075060532691E-2</v>
      </c>
      <c r="H28" s="1649">
        <v>42.3</v>
      </c>
      <c r="I28" s="1034">
        <v>46.8</v>
      </c>
      <c r="J28" s="2355">
        <v>-9.6153846153846159E-2</v>
      </c>
      <c r="K28" s="1648">
        <v>10.199999999999999</v>
      </c>
      <c r="L28" s="982">
        <v>10.1</v>
      </c>
      <c r="M28" s="2355">
        <v>9.9009900990098664E-3</v>
      </c>
      <c r="N28" s="1647">
        <v>-4.0999999999999659</v>
      </c>
      <c r="O28" s="981">
        <v>-2.2999999999999829</v>
      </c>
      <c r="P28" s="2356"/>
      <c r="Q28" s="1646">
        <v>168.3</v>
      </c>
      <c r="R28" s="1033">
        <v>176.5</v>
      </c>
      <c r="S28" s="2355">
        <v>-4.6458923512747809E-2</v>
      </c>
    </row>
    <row r="29" spans="1:19" s="1623" customFormat="1" x14ac:dyDescent="0.2">
      <c r="A29" s="1645"/>
      <c r="B29" s="1644"/>
      <c r="C29" s="1644"/>
      <c r="D29" s="1644"/>
      <c r="E29" s="1644"/>
      <c r="F29" s="1644"/>
      <c r="G29" s="1644"/>
      <c r="H29" s="1644"/>
      <c r="I29" s="1644"/>
      <c r="J29" s="1644"/>
      <c r="K29" s="1644"/>
      <c r="L29" s="1644"/>
      <c r="M29" s="1644"/>
      <c r="N29" s="1644"/>
      <c r="O29" s="1644"/>
      <c r="P29" s="1644"/>
      <c r="Q29" s="1643"/>
      <c r="R29" s="1643"/>
      <c r="S29" s="1643"/>
    </row>
    <row r="30" spans="1:19" s="1623" customFormat="1" x14ac:dyDescent="0.2">
      <c r="A30" s="2600" t="s">
        <v>186</v>
      </c>
      <c r="B30" s="2601"/>
      <c r="C30" s="2601"/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2"/>
    </row>
    <row r="31" spans="1:19" s="1623" customFormat="1" x14ac:dyDescent="0.2">
      <c r="A31" s="2603"/>
      <c r="B31" s="2604"/>
      <c r="C31" s="2604"/>
      <c r="D31" s="2604"/>
      <c r="E31" s="2604"/>
      <c r="F31" s="2604"/>
      <c r="G31" s="2604"/>
      <c r="H31" s="2604"/>
      <c r="I31" s="2604"/>
      <c r="J31" s="2604"/>
      <c r="K31" s="2604"/>
      <c r="L31" s="2604"/>
      <c r="M31" s="2604"/>
      <c r="N31" s="2604"/>
      <c r="O31" s="2604"/>
      <c r="P31" s="2604"/>
      <c r="Q31" s="2604"/>
      <c r="R31" s="2604"/>
      <c r="S31" s="2605"/>
    </row>
    <row r="32" spans="1:19" s="1623" customFormat="1" ht="36" customHeight="1" x14ac:dyDescent="0.2">
      <c r="A32" s="1642"/>
      <c r="B32" s="2606" t="s">
        <v>189</v>
      </c>
      <c r="C32" s="2607"/>
      <c r="D32" s="2608"/>
      <c r="E32" s="2606" t="s">
        <v>56</v>
      </c>
      <c r="F32" s="2607"/>
      <c r="G32" s="2608"/>
      <c r="H32" s="2606" t="s">
        <v>188</v>
      </c>
      <c r="I32" s="2607"/>
      <c r="J32" s="2608"/>
      <c r="K32" s="2606" t="s">
        <v>852</v>
      </c>
      <c r="L32" s="2607"/>
      <c r="M32" s="2608"/>
      <c r="N32" s="2606" t="s">
        <v>187</v>
      </c>
      <c r="O32" s="2607"/>
      <c r="P32" s="2608"/>
      <c r="Q32" s="2606" t="s">
        <v>186</v>
      </c>
      <c r="R32" s="2607"/>
      <c r="S32" s="2608"/>
    </row>
    <row r="33" spans="1:19" s="1623" customFormat="1" ht="11.25" customHeight="1" x14ac:dyDescent="0.2">
      <c r="A33" s="1641"/>
      <c r="B33" s="1409" t="s">
        <v>1583</v>
      </c>
      <c r="C33" s="1408"/>
      <c r="D33" s="1407"/>
      <c r="E33" s="1409" t="s">
        <v>1583</v>
      </c>
      <c r="F33" s="1408"/>
      <c r="G33" s="1407"/>
      <c r="H33" s="1409" t="s">
        <v>1583</v>
      </c>
      <c r="I33" s="1408"/>
      <c r="J33" s="1407"/>
      <c r="K33" s="1409" t="s">
        <v>1583</v>
      </c>
      <c r="L33" s="1408"/>
      <c r="M33" s="1407"/>
      <c r="N33" s="1409" t="s">
        <v>1583</v>
      </c>
      <c r="O33" s="1408"/>
      <c r="P33" s="1407"/>
      <c r="Q33" s="2609" t="s">
        <v>1583</v>
      </c>
      <c r="R33" s="2610"/>
      <c r="S33" s="1407"/>
    </row>
    <row r="34" spans="1:19" s="1623" customFormat="1" x14ac:dyDescent="0.2">
      <c r="A34" s="1640" t="s">
        <v>173</v>
      </c>
      <c r="B34" s="643">
        <v>2019</v>
      </c>
      <c r="C34" s="642">
        <v>2018</v>
      </c>
      <c r="D34" s="641" t="s">
        <v>172</v>
      </c>
      <c r="E34" s="643">
        <v>2019</v>
      </c>
      <c r="F34" s="642">
        <v>2018</v>
      </c>
      <c r="G34" s="641" t="s">
        <v>172</v>
      </c>
      <c r="H34" s="643">
        <v>2019</v>
      </c>
      <c r="I34" s="642">
        <v>2018</v>
      </c>
      <c r="J34" s="641" t="s">
        <v>172</v>
      </c>
      <c r="K34" s="643">
        <v>2019</v>
      </c>
      <c r="L34" s="642">
        <v>2018</v>
      </c>
      <c r="M34" s="641" t="s">
        <v>172</v>
      </c>
      <c r="N34" s="643">
        <v>2019</v>
      </c>
      <c r="O34" s="642">
        <v>2018</v>
      </c>
      <c r="P34" s="641" t="s">
        <v>172</v>
      </c>
      <c r="Q34" s="643">
        <v>2019</v>
      </c>
      <c r="R34" s="642">
        <v>2018</v>
      </c>
      <c r="S34" s="641" t="s">
        <v>172</v>
      </c>
    </row>
    <row r="35" spans="1:19" s="1623" customFormat="1" x14ac:dyDescent="0.2">
      <c r="A35" s="1638" t="s">
        <v>798</v>
      </c>
      <c r="B35" s="627">
        <v>1600</v>
      </c>
      <c r="C35" s="620">
        <v>1592</v>
      </c>
      <c r="D35" s="584">
        <v>5.0251256281407036E-3</v>
      </c>
      <c r="E35" s="627">
        <v>1001</v>
      </c>
      <c r="F35" s="620">
        <v>981</v>
      </c>
      <c r="G35" s="584">
        <v>2.0387359836901122E-2</v>
      </c>
      <c r="H35" s="623">
        <v>633</v>
      </c>
      <c r="I35" s="620">
        <v>692</v>
      </c>
      <c r="J35" s="640">
        <v>-8.5260115606936415E-2</v>
      </c>
      <c r="K35" s="623">
        <v>40</v>
      </c>
      <c r="L35" s="625">
        <v>55</v>
      </c>
      <c r="M35" s="577">
        <v>-0.27272727272727271</v>
      </c>
      <c r="N35" s="639">
        <v>-64</v>
      </c>
      <c r="O35" s="638">
        <v>29</v>
      </c>
      <c r="P35" s="604" t="s">
        <v>85</v>
      </c>
      <c r="Q35" s="623">
        <v>3210</v>
      </c>
      <c r="R35" s="620">
        <v>3349</v>
      </c>
      <c r="S35" s="577">
        <v>-4.1504926843833979E-2</v>
      </c>
    </row>
    <row r="36" spans="1:19" s="1623" customFormat="1" x14ac:dyDescent="0.2">
      <c r="A36" s="1639" t="s">
        <v>799</v>
      </c>
      <c r="B36" s="627">
        <v>500</v>
      </c>
      <c r="C36" s="620">
        <v>524</v>
      </c>
      <c r="D36" s="584">
        <v>-4.5801526717557252E-2</v>
      </c>
      <c r="E36" s="627">
        <v>358</v>
      </c>
      <c r="F36" s="620">
        <v>343</v>
      </c>
      <c r="G36" s="584">
        <v>4.3731778425655975E-2</v>
      </c>
      <c r="H36" s="623">
        <v>340</v>
      </c>
      <c r="I36" s="620">
        <v>365</v>
      </c>
      <c r="J36" s="577">
        <v>-6.8493150684931503E-2</v>
      </c>
      <c r="K36" s="626">
        <v>1037</v>
      </c>
      <c r="L36" s="625">
        <v>1065</v>
      </c>
      <c r="M36" s="577">
        <v>-2.6291079812206571E-2</v>
      </c>
      <c r="N36" s="623">
        <v>1</v>
      </c>
      <c r="O36" s="624">
        <v>-24</v>
      </c>
      <c r="P36" s="604" t="s">
        <v>85</v>
      </c>
      <c r="Q36" s="623">
        <v>2236</v>
      </c>
      <c r="R36" s="620">
        <v>2273</v>
      </c>
      <c r="S36" s="577">
        <v>-1.6278046634403871E-2</v>
      </c>
    </row>
    <row r="37" spans="1:19" s="1623" customFormat="1" x14ac:dyDescent="0.2">
      <c r="A37" s="1636" t="s">
        <v>158</v>
      </c>
      <c r="B37" s="627">
        <v>149</v>
      </c>
      <c r="C37" s="620">
        <v>130</v>
      </c>
      <c r="D37" s="584">
        <v>0.14615384615384616</v>
      </c>
      <c r="E37" s="627">
        <v>125</v>
      </c>
      <c r="F37" s="620">
        <v>225</v>
      </c>
      <c r="G37" s="584">
        <v>-0.44444444444444442</v>
      </c>
      <c r="H37" s="623">
        <v>215</v>
      </c>
      <c r="I37" s="620">
        <v>384</v>
      </c>
      <c r="J37" s="577">
        <v>-0.44010416666666669</v>
      </c>
      <c r="K37" s="626">
        <v>73</v>
      </c>
      <c r="L37" s="625">
        <v>128</v>
      </c>
      <c r="M37" s="577">
        <v>-0.4296875</v>
      </c>
      <c r="N37" s="623">
        <v>196</v>
      </c>
      <c r="O37" s="624">
        <v>39</v>
      </c>
      <c r="P37" s="604" t="s">
        <v>85</v>
      </c>
      <c r="Q37" s="623">
        <v>758</v>
      </c>
      <c r="R37" s="620">
        <v>906</v>
      </c>
      <c r="S37" s="577">
        <v>-0.16335540838852097</v>
      </c>
    </row>
    <row r="38" spans="1:19" s="1623" customFormat="1" x14ac:dyDescent="0.2">
      <c r="A38" s="1638" t="s">
        <v>149</v>
      </c>
      <c r="B38" s="627">
        <v>3</v>
      </c>
      <c r="C38" s="620">
        <v>7</v>
      </c>
      <c r="D38" s="584"/>
      <c r="E38" s="627">
        <v>17</v>
      </c>
      <c r="F38" s="620">
        <v>24</v>
      </c>
      <c r="G38" s="584"/>
      <c r="H38" s="623">
        <v>0</v>
      </c>
      <c r="I38" s="620">
        <v>0</v>
      </c>
      <c r="J38" s="577"/>
      <c r="K38" s="626">
        <v>33</v>
      </c>
      <c r="L38" s="625">
        <v>5</v>
      </c>
      <c r="M38" s="577"/>
      <c r="N38" s="623">
        <v>-2</v>
      </c>
      <c r="O38" s="624">
        <v>73</v>
      </c>
      <c r="P38" s="604" t="s">
        <v>85</v>
      </c>
      <c r="Q38" s="623">
        <v>51</v>
      </c>
      <c r="R38" s="620">
        <v>109</v>
      </c>
      <c r="S38" s="577">
        <v>-0.5321100917431193</v>
      </c>
    </row>
    <row r="39" spans="1:19" s="1623" customFormat="1" x14ac:dyDescent="0.2">
      <c r="A39" s="1636" t="s">
        <v>138</v>
      </c>
      <c r="B39" s="637"/>
      <c r="C39" s="620"/>
      <c r="D39" s="584"/>
      <c r="E39" s="637"/>
      <c r="F39" s="620"/>
      <c r="G39" s="584"/>
      <c r="H39" s="623">
        <v>1</v>
      </c>
      <c r="I39" s="620">
        <v>0</v>
      </c>
      <c r="J39" s="577"/>
      <c r="K39" s="626">
        <v>11</v>
      </c>
      <c r="L39" s="625">
        <v>20</v>
      </c>
      <c r="M39" s="577"/>
      <c r="N39" s="623">
        <v>74</v>
      </c>
      <c r="O39" s="624">
        <v>396</v>
      </c>
      <c r="P39" s="604">
        <v>-0.81313131313131315</v>
      </c>
      <c r="Q39" s="623">
        <v>86</v>
      </c>
      <c r="R39" s="620">
        <v>416</v>
      </c>
      <c r="S39" s="577">
        <v>-0.79326923076923073</v>
      </c>
    </row>
    <row r="40" spans="1:19" s="1623" customFormat="1" x14ac:dyDescent="0.2">
      <c r="A40" s="1637" t="s">
        <v>127</v>
      </c>
      <c r="B40" s="636">
        <v>2252</v>
      </c>
      <c r="C40" s="628">
        <v>2253</v>
      </c>
      <c r="D40" s="594">
        <v>-4.4385264092321349E-4</v>
      </c>
      <c r="E40" s="636">
        <v>1501</v>
      </c>
      <c r="F40" s="628">
        <v>1573</v>
      </c>
      <c r="G40" s="594">
        <v>-4.5772409408773043E-2</v>
      </c>
      <c r="H40" s="629">
        <v>1189</v>
      </c>
      <c r="I40" s="628">
        <v>1441</v>
      </c>
      <c r="J40" s="587">
        <v>-0.17487855655794587</v>
      </c>
      <c r="K40" s="633">
        <v>1194</v>
      </c>
      <c r="L40" s="632">
        <v>1273</v>
      </c>
      <c r="M40" s="587">
        <v>-6.2058130400628436E-2</v>
      </c>
      <c r="N40" s="629">
        <v>205</v>
      </c>
      <c r="O40" s="631">
        <v>513</v>
      </c>
      <c r="P40" s="630">
        <v>-0.60038986354775825</v>
      </c>
      <c r="Q40" s="629">
        <v>6341</v>
      </c>
      <c r="R40" s="628">
        <v>7053</v>
      </c>
      <c r="S40" s="587">
        <v>-0.10094995037572664</v>
      </c>
    </row>
    <row r="41" spans="1:19" s="1623" customFormat="1" x14ac:dyDescent="0.2">
      <c r="A41" s="1637" t="s">
        <v>120</v>
      </c>
      <c r="B41" s="635">
        <v>-1396</v>
      </c>
      <c r="C41" s="634">
        <v>-1400</v>
      </c>
      <c r="D41" s="594">
        <v>-2.8571428571428571E-3</v>
      </c>
      <c r="E41" s="635">
        <v>-838</v>
      </c>
      <c r="F41" s="634">
        <v>-890</v>
      </c>
      <c r="G41" s="594">
        <v>-5.8426966292134834E-2</v>
      </c>
      <c r="H41" s="629">
        <v>-732</v>
      </c>
      <c r="I41" s="628">
        <v>-722</v>
      </c>
      <c r="J41" s="587">
        <v>1.3850415512465374E-2</v>
      </c>
      <c r="K41" s="633">
        <v>-556</v>
      </c>
      <c r="L41" s="632">
        <v>-589</v>
      </c>
      <c r="M41" s="587">
        <v>-5.6027164685908321E-2</v>
      </c>
      <c r="N41" s="629">
        <v>-1285</v>
      </c>
      <c r="O41" s="631">
        <v>-61</v>
      </c>
      <c r="P41" s="630"/>
      <c r="Q41" s="629">
        <v>-4807</v>
      </c>
      <c r="R41" s="628">
        <v>-3662</v>
      </c>
      <c r="S41" s="587">
        <v>0.31267067176406338</v>
      </c>
    </row>
    <row r="42" spans="1:19" s="1623" customFormat="1" x14ac:dyDescent="0.2">
      <c r="A42" s="1636" t="s">
        <v>110</v>
      </c>
      <c r="B42" s="627">
        <v>-104</v>
      </c>
      <c r="C42" s="620">
        <v>-59</v>
      </c>
      <c r="D42" s="584">
        <v>0.76271186440677963</v>
      </c>
      <c r="E42" s="627">
        <v>-108</v>
      </c>
      <c r="F42" s="620">
        <v>7</v>
      </c>
      <c r="G42" s="584"/>
      <c r="H42" s="623">
        <v>-206</v>
      </c>
      <c r="I42" s="620">
        <v>-105</v>
      </c>
      <c r="J42" s="577">
        <v>0.96190476190476193</v>
      </c>
      <c r="K42" s="626">
        <v>-3</v>
      </c>
      <c r="L42" s="625">
        <v>-1</v>
      </c>
      <c r="M42" s="577"/>
      <c r="N42" s="623">
        <v>-13</v>
      </c>
      <c r="O42" s="624">
        <v>15</v>
      </c>
      <c r="P42" s="604" t="s">
        <v>85</v>
      </c>
      <c r="Q42" s="623">
        <v>-434</v>
      </c>
      <c r="R42" s="620">
        <v>-143</v>
      </c>
      <c r="S42" s="577" t="s">
        <v>85</v>
      </c>
    </row>
    <row r="43" spans="1:19" s="1623" customFormat="1" x14ac:dyDescent="0.2">
      <c r="A43" s="1635" t="s">
        <v>107</v>
      </c>
      <c r="B43" s="1633">
        <v>752</v>
      </c>
      <c r="C43" s="1031">
        <v>794</v>
      </c>
      <c r="D43" s="2354">
        <v>-5.2896725440806043E-2</v>
      </c>
      <c r="E43" s="1633">
        <v>555</v>
      </c>
      <c r="F43" s="1031">
        <v>690</v>
      </c>
      <c r="G43" s="2354">
        <v>-0.19565217391304349</v>
      </c>
      <c r="H43" s="1633">
        <v>251</v>
      </c>
      <c r="I43" s="1031">
        <v>614</v>
      </c>
      <c r="J43" s="2354">
        <v>-0.59120521172638441</v>
      </c>
      <c r="K43" s="1634">
        <v>635</v>
      </c>
      <c r="L43" s="1032">
        <v>683</v>
      </c>
      <c r="M43" s="2354">
        <v>-7.0278184480234263E-2</v>
      </c>
      <c r="N43" s="622">
        <v>-1093</v>
      </c>
      <c r="O43" s="621">
        <v>467</v>
      </c>
      <c r="P43" s="2354" t="s">
        <v>85</v>
      </c>
      <c r="Q43" s="1633">
        <v>1100</v>
      </c>
      <c r="R43" s="1031">
        <v>3248</v>
      </c>
      <c r="S43" s="2354">
        <v>-0.66133004926108374</v>
      </c>
    </row>
    <row r="44" spans="1:19" s="1623" customFormat="1" x14ac:dyDescent="0.2">
      <c r="A44" s="1630" t="s">
        <v>106</v>
      </c>
      <c r="B44" s="606">
        <v>62</v>
      </c>
      <c r="C44" s="620">
        <v>62</v>
      </c>
      <c r="D44" s="584">
        <v>0</v>
      </c>
      <c r="E44" s="606">
        <v>56</v>
      </c>
      <c r="F44" s="620">
        <v>57</v>
      </c>
      <c r="G44" s="980">
        <v>-1.7543859649122806E-2</v>
      </c>
      <c r="H44" s="613">
        <v>62</v>
      </c>
      <c r="I44" s="613">
        <v>50</v>
      </c>
      <c r="J44" s="577">
        <v>0.24</v>
      </c>
      <c r="K44" s="612">
        <v>46.566164154103852</v>
      </c>
      <c r="L44" s="612">
        <v>46.268656716417908</v>
      </c>
      <c r="M44" s="584">
        <v>6.4299994596639489E-3</v>
      </c>
      <c r="N44" s="619" t="s">
        <v>87</v>
      </c>
      <c r="O44" s="618" t="s">
        <v>87</v>
      </c>
      <c r="P44" s="604"/>
      <c r="Q44" s="617">
        <v>75.808232140041</v>
      </c>
      <c r="R44" s="617">
        <v>51.921168297178511</v>
      </c>
      <c r="S44" s="577">
        <v>0.46006406685884521</v>
      </c>
    </row>
    <row r="45" spans="1:19" s="1623" customFormat="1" x14ac:dyDescent="0.2">
      <c r="A45" s="1630" t="s">
        <v>104</v>
      </c>
      <c r="B45" s="615">
        <v>8.7478943951742298</v>
      </c>
      <c r="C45" s="608">
        <v>10.238270825047248</v>
      </c>
      <c r="D45" s="1035">
        <v>-0.14556915472746743</v>
      </c>
      <c r="E45" s="615">
        <v>8.6037741207955118</v>
      </c>
      <c r="F45" s="608">
        <v>11.283618553711221</v>
      </c>
      <c r="G45" s="1035">
        <v>-0.2374986729797153</v>
      </c>
      <c r="H45" s="614">
        <v>3.2</v>
      </c>
      <c r="I45" s="613">
        <v>8</v>
      </c>
      <c r="J45" s="577">
        <v>-0.6</v>
      </c>
      <c r="K45" s="612">
        <v>29.990388768053965</v>
      </c>
      <c r="L45" s="612">
        <v>29.562186536026104</v>
      </c>
      <c r="M45" s="584">
        <v>1.448479568674766E-2</v>
      </c>
      <c r="N45" s="569" t="s">
        <v>87</v>
      </c>
      <c r="O45" s="611" t="s">
        <v>87</v>
      </c>
      <c r="P45" s="610"/>
      <c r="Q45" s="609">
        <v>9</v>
      </c>
      <c r="R45" s="608">
        <v>11</v>
      </c>
      <c r="S45" s="607"/>
    </row>
    <row r="46" spans="1:19" s="1623" customFormat="1" x14ac:dyDescent="0.2">
      <c r="A46" s="1630" t="s">
        <v>101</v>
      </c>
      <c r="B46" s="606">
        <v>8519</v>
      </c>
      <c r="C46" s="602">
        <v>7857</v>
      </c>
      <c r="D46" s="584">
        <v>8.4256077383225145E-2</v>
      </c>
      <c r="E46" s="606">
        <v>6403</v>
      </c>
      <c r="F46" s="602">
        <v>6229</v>
      </c>
      <c r="G46" s="577">
        <v>2.7933857762080593E-2</v>
      </c>
      <c r="H46" s="602">
        <v>7852</v>
      </c>
      <c r="I46" s="602">
        <v>7462</v>
      </c>
      <c r="J46" s="577">
        <v>5.2264808362369339E-2</v>
      </c>
      <c r="K46" s="606">
        <v>2140</v>
      </c>
      <c r="L46" s="602">
        <v>2210</v>
      </c>
      <c r="M46" s="584">
        <v>-3.1674208144796379E-2</v>
      </c>
      <c r="N46" s="606">
        <v>1584</v>
      </c>
      <c r="O46" s="605">
        <v>2561</v>
      </c>
      <c r="P46" s="604">
        <v>-0.38149160484185862</v>
      </c>
      <c r="Q46" s="602">
        <v>26498</v>
      </c>
      <c r="R46" s="602">
        <v>26319</v>
      </c>
      <c r="S46" s="577">
        <v>6.8011702572286182E-3</v>
      </c>
    </row>
    <row r="47" spans="1:19" s="1623" customFormat="1" x14ac:dyDescent="0.2">
      <c r="A47" s="1630" t="s">
        <v>99</v>
      </c>
      <c r="B47" s="606">
        <v>45376</v>
      </c>
      <c r="C47" s="602">
        <v>27511</v>
      </c>
      <c r="D47" s="584">
        <v>0.64937661299116722</v>
      </c>
      <c r="E47" s="606">
        <v>45737</v>
      </c>
      <c r="F47" s="602">
        <v>33143</v>
      </c>
      <c r="G47" s="577">
        <v>0.37998974142352837</v>
      </c>
      <c r="H47" s="602">
        <v>47454</v>
      </c>
      <c r="I47" s="602">
        <v>37284</v>
      </c>
      <c r="J47" s="577">
        <v>0.27277116189250078</v>
      </c>
      <c r="K47" s="606">
        <v>5539</v>
      </c>
      <c r="L47" s="602">
        <v>5330</v>
      </c>
      <c r="M47" s="584">
        <v>3.9212007504690428E-2</v>
      </c>
      <c r="N47" s="606">
        <v>12243</v>
      </c>
      <c r="O47" s="605">
        <v>17559</v>
      </c>
      <c r="P47" s="604">
        <v>-0.30275072612335552</v>
      </c>
      <c r="Q47" s="603">
        <v>156349</v>
      </c>
      <c r="R47" s="602">
        <v>120827</v>
      </c>
      <c r="S47" s="577">
        <v>0.29399058157531016</v>
      </c>
    </row>
    <row r="48" spans="1:19" s="1623" customFormat="1" x14ac:dyDescent="0.2">
      <c r="A48" s="1632" t="s">
        <v>97</v>
      </c>
      <c r="B48" s="598">
        <v>7810</v>
      </c>
      <c r="C48" s="597">
        <v>7776</v>
      </c>
      <c r="D48" s="601">
        <v>4.3724279835390947E-3</v>
      </c>
      <c r="E48" s="598">
        <v>4483</v>
      </c>
      <c r="F48" s="597">
        <v>4419</v>
      </c>
      <c r="G48" s="596">
        <v>1.4482914686580674E-2</v>
      </c>
      <c r="H48" s="597">
        <v>1893</v>
      </c>
      <c r="I48" s="597">
        <v>2000</v>
      </c>
      <c r="J48" s="596">
        <v>-5.3499999999999999E-2</v>
      </c>
      <c r="K48" s="598">
        <v>2677</v>
      </c>
      <c r="L48" s="597">
        <v>2947</v>
      </c>
      <c r="M48" s="601">
        <v>-9.1618595181540544E-2</v>
      </c>
      <c r="N48" s="598">
        <v>12606</v>
      </c>
      <c r="O48" s="600">
        <v>11914</v>
      </c>
      <c r="P48" s="599">
        <v>5.8082927648145037E-2</v>
      </c>
      <c r="Q48" s="598">
        <v>29469</v>
      </c>
      <c r="R48" s="597">
        <v>29056</v>
      </c>
      <c r="S48" s="596">
        <v>1.4213931718061673E-2</v>
      </c>
    </row>
    <row r="49" spans="1:19" s="1623" customFormat="1" x14ac:dyDescent="0.2">
      <c r="A49" s="1631" t="s">
        <v>95</v>
      </c>
      <c r="B49" s="595"/>
      <c r="C49" s="590"/>
      <c r="D49" s="594"/>
      <c r="E49" s="595"/>
      <c r="F49" s="590"/>
      <c r="G49" s="594"/>
      <c r="H49" s="591"/>
      <c r="I49" s="590"/>
      <c r="J49" s="587"/>
      <c r="K49" s="593"/>
      <c r="L49" s="592"/>
      <c r="M49" s="587"/>
      <c r="N49" s="591"/>
      <c r="O49" s="590"/>
      <c r="P49" s="587"/>
      <c r="Q49" s="589"/>
      <c r="R49" s="588"/>
      <c r="S49" s="587" t="s">
        <v>85</v>
      </c>
    </row>
    <row r="50" spans="1:19" s="1623" customFormat="1" x14ac:dyDescent="0.2">
      <c r="A50" s="1630" t="s">
        <v>93</v>
      </c>
      <c r="B50" s="576">
        <v>1.1000000000000001</v>
      </c>
      <c r="C50" s="575">
        <v>1</v>
      </c>
      <c r="D50" s="584">
        <v>0.10000000000000009</v>
      </c>
      <c r="E50" s="576">
        <v>73.600000000000009</v>
      </c>
      <c r="F50" s="575">
        <v>73.300000000000011</v>
      </c>
      <c r="G50" s="584">
        <v>4.0927694406548039E-3</v>
      </c>
      <c r="H50" s="579">
        <v>82.1</v>
      </c>
      <c r="I50" s="578">
        <v>77</v>
      </c>
      <c r="J50" s="577">
        <v>6.6233766233766159E-2</v>
      </c>
      <c r="K50" s="571"/>
      <c r="L50" s="570"/>
      <c r="M50" s="577"/>
      <c r="N50" s="579">
        <v>3.8999999999999773</v>
      </c>
      <c r="O50" s="578">
        <v>2.0999999999999659</v>
      </c>
      <c r="P50" s="577"/>
      <c r="Q50" s="567">
        <v>160.69999999999999</v>
      </c>
      <c r="R50" s="566">
        <v>153.39999999999998</v>
      </c>
      <c r="S50" s="577">
        <v>4.7588005215123942E-2</v>
      </c>
    </row>
    <row r="51" spans="1:19" s="1623" customFormat="1" x14ac:dyDescent="0.2">
      <c r="A51" s="1630" t="s">
        <v>92</v>
      </c>
      <c r="B51" s="576">
        <v>130.4</v>
      </c>
      <c r="C51" s="575">
        <v>125.39999999999999</v>
      </c>
      <c r="D51" s="584">
        <v>3.9872408293461038E-2</v>
      </c>
      <c r="E51" s="576">
        <v>6.5</v>
      </c>
      <c r="F51" s="575">
        <v>6.8</v>
      </c>
      <c r="G51" s="584">
        <v>-4.4117647058823505E-2</v>
      </c>
      <c r="H51" s="579">
        <v>0</v>
      </c>
      <c r="I51" s="586">
        <v>0</v>
      </c>
      <c r="J51" s="577"/>
      <c r="K51" s="579">
        <v>6</v>
      </c>
      <c r="L51" s="570">
        <v>6.3000000000000007</v>
      </c>
      <c r="M51" s="577">
        <v>-4.7619047619047727E-2</v>
      </c>
      <c r="N51" s="569" t="s">
        <v>87</v>
      </c>
      <c r="O51" s="568" t="s">
        <v>87</v>
      </c>
      <c r="P51" s="577"/>
      <c r="Q51" s="567">
        <v>142.9</v>
      </c>
      <c r="R51" s="566">
        <v>138.5</v>
      </c>
      <c r="S51" s="577">
        <v>3.17689530685921E-2</v>
      </c>
    </row>
    <row r="52" spans="1:19" s="1623" customFormat="1" x14ac:dyDescent="0.2">
      <c r="A52" s="1630" t="s">
        <v>91</v>
      </c>
      <c r="B52" s="576">
        <v>21.4</v>
      </c>
      <c r="C52" s="575">
        <v>20.8</v>
      </c>
      <c r="D52" s="584">
        <v>2.8846153846153744E-2</v>
      </c>
      <c r="E52" s="576">
        <v>1.6</v>
      </c>
      <c r="F52" s="575">
        <v>1.8</v>
      </c>
      <c r="G52" s="584">
        <v>-0.11111111111111108</v>
      </c>
      <c r="H52" s="571"/>
      <c r="I52" s="570"/>
      <c r="J52" s="577"/>
      <c r="K52" s="571">
        <v>1.7</v>
      </c>
      <c r="L52" s="570">
        <v>2</v>
      </c>
      <c r="M52" s="577">
        <v>-0.15000000000000002</v>
      </c>
      <c r="N52" s="569" t="s">
        <v>87</v>
      </c>
      <c r="O52" s="568" t="s">
        <v>87</v>
      </c>
      <c r="P52" s="577"/>
      <c r="Q52" s="567">
        <v>24.7</v>
      </c>
      <c r="R52" s="566">
        <v>24.6</v>
      </c>
      <c r="S52" s="577">
        <v>4.0650406504064169E-3</v>
      </c>
    </row>
    <row r="53" spans="1:19" s="1623" customFormat="1" x14ac:dyDescent="0.2">
      <c r="A53" s="1629" t="s">
        <v>90</v>
      </c>
      <c r="B53" s="1628">
        <v>152.9</v>
      </c>
      <c r="C53" s="1030">
        <v>147.19999999999999</v>
      </c>
      <c r="D53" s="2354">
        <v>3.8722826086956638E-2</v>
      </c>
      <c r="E53" s="1628">
        <v>81.7</v>
      </c>
      <c r="F53" s="1030">
        <v>81.900000000000006</v>
      </c>
      <c r="G53" s="2354">
        <v>-2.4420024420024767E-3</v>
      </c>
      <c r="H53" s="1625">
        <v>82.1</v>
      </c>
      <c r="I53" s="1027">
        <v>77</v>
      </c>
      <c r="J53" s="2354">
        <v>6.6233766233766159E-2</v>
      </c>
      <c r="K53" s="1626">
        <v>7.7</v>
      </c>
      <c r="L53" s="1028">
        <v>8.3000000000000007</v>
      </c>
      <c r="M53" s="2354">
        <v>-7.2289156626506076E-2</v>
      </c>
      <c r="N53" s="1625">
        <v>3.8999999999999773</v>
      </c>
      <c r="O53" s="1027">
        <v>2.0999999999999659</v>
      </c>
      <c r="P53" s="2354"/>
      <c r="Q53" s="1624">
        <v>328.3</v>
      </c>
      <c r="R53" s="1027">
        <v>316.5</v>
      </c>
      <c r="S53" s="2354">
        <v>3.7282780410742532E-2</v>
      </c>
    </row>
    <row r="54" spans="1:19" s="1623" customFormat="1" x14ac:dyDescent="0.2">
      <c r="A54" s="1630" t="s">
        <v>89</v>
      </c>
      <c r="B54" s="576">
        <v>1.9</v>
      </c>
      <c r="C54" s="575">
        <v>2</v>
      </c>
      <c r="D54" s="584">
        <v>-5.0000000000000044E-2</v>
      </c>
      <c r="E54" s="576">
        <v>37.599999999999994</v>
      </c>
      <c r="F54" s="575">
        <v>36.900000000000006</v>
      </c>
      <c r="G54" s="584">
        <v>1.8970189701896709E-2</v>
      </c>
      <c r="H54" s="583">
        <v>42.3</v>
      </c>
      <c r="I54" s="582">
        <v>51.7</v>
      </c>
      <c r="J54" s="577">
        <v>-0.18181818181818191</v>
      </c>
      <c r="K54" s="581"/>
      <c r="L54" s="580"/>
      <c r="M54" s="577"/>
      <c r="N54" s="579">
        <v>-4.0999999999999659</v>
      </c>
      <c r="O54" s="578">
        <v>-5.8000000000000114</v>
      </c>
      <c r="P54" s="565"/>
      <c r="Q54" s="567">
        <v>77.700000000000017</v>
      </c>
      <c r="R54" s="566">
        <v>84.8</v>
      </c>
      <c r="S54" s="577">
        <v>-8.3726415094339396E-2</v>
      </c>
    </row>
    <row r="55" spans="1:19" s="1623" customFormat="1" x14ac:dyDescent="0.2">
      <c r="A55" s="1630" t="s">
        <v>88</v>
      </c>
      <c r="B55" s="576">
        <v>77.699999999999989</v>
      </c>
      <c r="C55" s="575">
        <v>74.900000000000006</v>
      </c>
      <c r="D55" s="574">
        <v>3.7383177570093226E-2</v>
      </c>
      <c r="E55" s="576">
        <v>2.7</v>
      </c>
      <c r="F55" s="575">
        <v>2.8</v>
      </c>
      <c r="G55" s="574">
        <v>-3.5714285714285587E-2</v>
      </c>
      <c r="H55" s="573">
        <v>0</v>
      </c>
      <c r="I55" s="572">
        <v>0.1</v>
      </c>
      <c r="J55" s="565"/>
      <c r="K55" s="571">
        <v>10.199999999999999</v>
      </c>
      <c r="L55" s="570">
        <v>11.6</v>
      </c>
      <c r="M55" s="565">
        <v>-0.12068965517241383</v>
      </c>
      <c r="N55" s="569" t="s">
        <v>87</v>
      </c>
      <c r="O55" s="568" t="s">
        <v>87</v>
      </c>
      <c r="P55" s="565"/>
      <c r="Q55" s="567">
        <v>90.6</v>
      </c>
      <c r="R55" s="566">
        <v>89.399999999999991</v>
      </c>
      <c r="S55" s="565">
        <v>1.3422818791946341E-2</v>
      </c>
    </row>
    <row r="56" spans="1:19" s="1623" customFormat="1" x14ac:dyDescent="0.2">
      <c r="A56" s="1629" t="s">
        <v>86</v>
      </c>
      <c r="B56" s="1628">
        <v>79.599999999999994</v>
      </c>
      <c r="C56" s="1030">
        <v>76.900000000000006</v>
      </c>
      <c r="D56" s="2353">
        <v>3.5110533159947832E-2</v>
      </c>
      <c r="E56" s="1628">
        <v>40.299999999999997</v>
      </c>
      <c r="F56" s="1030">
        <v>39.700000000000003</v>
      </c>
      <c r="G56" s="2353">
        <v>1.511335012594444E-2</v>
      </c>
      <c r="H56" s="1627">
        <v>42.3</v>
      </c>
      <c r="I56" s="1029">
        <v>51.8</v>
      </c>
      <c r="J56" s="2353">
        <v>-0.18339768339768342</v>
      </c>
      <c r="K56" s="1626">
        <v>10.199999999999999</v>
      </c>
      <c r="L56" s="1028">
        <v>11.6</v>
      </c>
      <c r="M56" s="2353">
        <v>-0.12068965517241383</v>
      </c>
      <c r="N56" s="1625">
        <v>-4.0999999999999659</v>
      </c>
      <c r="O56" s="1027">
        <v>-5.8000000000000114</v>
      </c>
      <c r="P56" s="2354">
        <v>-0.29310344827586932</v>
      </c>
      <c r="Q56" s="1624">
        <v>168.3</v>
      </c>
      <c r="R56" s="1027">
        <v>174.2</v>
      </c>
      <c r="S56" s="2353">
        <v>-3.3869115958668067E-2</v>
      </c>
    </row>
    <row r="57" spans="1:19" s="1623" customFormat="1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</row>
    <row r="58" spans="1:19" s="1623" customFormat="1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</row>
    <row r="59" spans="1:19" s="1623" customFormat="1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</row>
    <row r="60" spans="1:19" s="1623" customFormat="1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</row>
    <row r="61" spans="1:19" s="1623" customFormat="1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1:19" s="1623" customFormat="1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1:19" s="1623" customFormat="1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1:19" s="1623" customFormat="1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</row>
    <row r="65" spans="1:19" s="1623" customFormat="1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</row>
    <row r="66" spans="1:19" s="1623" customFormat="1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</row>
    <row r="67" spans="1:19" s="1623" customFormat="1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</row>
    <row r="68" spans="1:19" s="1623" customFormat="1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</row>
    <row r="69" spans="1:19" s="1623" customFormat="1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</row>
    <row r="70" spans="1:19" s="1623" customFormat="1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</row>
    <row r="71" spans="1:19" s="1623" customFormat="1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</row>
    <row r="72" spans="1:19" s="1623" customFormat="1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</row>
    <row r="73" spans="1:19" s="1623" customFormat="1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</row>
    <row r="74" spans="1:19" s="1623" customFormat="1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</row>
    <row r="75" spans="1:19" s="1623" customFormat="1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</row>
    <row r="76" spans="1:19" s="1623" customFormat="1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 s="1623" customFormat="1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 s="1623" customFormat="1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 s="1623" customFormat="1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 s="1623" customFormat="1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 s="1623" customFormat="1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 s="1623" customFormat="1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 s="1623" customFormat="1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 s="1623" customFormat="1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 s="1623" customFormat="1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</row>
    <row r="86" spans="1:19" s="1623" customFormat="1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</row>
    <row r="87" spans="1:19" s="1623" customFormat="1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</row>
    <row r="88" spans="1:19" s="1623" customFormat="1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</row>
    <row r="89" spans="1:19" s="1623" customFormat="1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</row>
    <row r="90" spans="1:19" s="1623" customFormat="1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</row>
    <row r="91" spans="1:19" s="1623" customFormat="1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</row>
    <row r="92" spans="1:19" s="1623" customFormat="1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</row>
    <row r="93" spans="1:19" s="1623" customFormat="1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</row>
    <row r="94" spans="1:19" s="1623" customFormat="1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</row>
    <row r="95" spans="1:19" s="1623" customFormat="1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</row>
    <row r="96" spans="1:19" s="1623" customFormat="1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</row>
    <row r="97" spans="1:19" s="1623" customFormat="1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</row>
    <row r="98" spans="1:19" s="1623" customFormat="1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</row>
    <row r="99" spans="1:19" s="1623" customFormat="1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</row>
    <row r="100" spans="1:19" s="1623" customFormat="1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</row>
    <row r="101" spans="1:19" s="1623" customFormat="1" x14ac:dyDescent="0.2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</row>
    <row r="102" spans="1:19" s="1623" customFormat="1" x14ac:dyDescent="0.2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</row>
    <row r="103" spans="1:19" s="1623" customFormat="1" x14ac:dyDescent="0.2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</row>
    <row r="104" spans="1:19" s="1623" customFormat="1" x14ac:dyDescent="0.2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</row>
    <row r="105" spans="1:19" s="1623" customFormat="1" x14ac:dyDescent="0.2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</row>
    <row r="106" spans="1:19" s="1623" customFormat="1" x14ac:dyDescent="0.2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</row>
    <row r="107" spans="1:19" s="1623" customFormat="1" x14ac:dyDescent="0.2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</row>
    <row r="108" spans="1:19" s="1623" customFormat="1" x14ac:dyDescent="0.2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</row>
    <row r="109" spans="1:19" s="1623" customFormat="1" x14ac:dyDescent="0.2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</row>
    <row r="110" spans="1:19" s="1623" customFormat="1" x14ac:dyDescent="0.2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s="1623" customFormat="1" x14ac:dyDescent="0.2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</row>
    <row r="112" spans="1:19" s="1623" customFormat="1" x14ac:dyDescent="0.2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</row>
    <row r="113" spans="1:19" s="1623" customFormat="1" x14ac:dyDescent="0.2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</row>
    <row r="114" spans="1:19" s="1623" customFormat="1" x14ac:dyDescent="0.2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</row>
    <row r="115" spans="1:19" s="1623" customFormat="1" x14ac:dyDescent="0.2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</row>
    <row r="116" spans="1:19" s="1623" customFormat="1" x14ac:dyDescent="0.2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</row>
    <row r="117" spans="1:19" s="1623" customFormat="1" x14ac:dyDescent="0.2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</row>
    <row r="118" spans="1:19" s="1623" customFormat="1" x14ac:dyDescent="0.2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</row>
    <row r="119" spans="1:19" s="1623" customFormat="1" x14ac:dyDescent="0.2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</row>
    <row r="120" spans="1:19" s="1623" customFormat="1" x14ac:dyDescent="0.2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</row>
    <row r="121" spans="1:19" s="1623" customFormat="1" x14ac:dyDescent="0.2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</row>
    <row r="122" spans="1:19" s="1623" customFormat="1" x14ac:dyDescent="0.2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</row>
    <row r="123" spans="1:19" s="1623" customFormat="1" x14ac:dyDescent="0.2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</row>
    <row r="124" spans="1:19" s="1623" customFormat="1" x14ac:dyDescent="0.2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</row>
    <row r="125" spans="1:19" s="1623" customFormat="1" x14ac:dyDescent="0.2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</row>
    <row r="126" spans="1:19" s="1623" customFormat="1" x14ac:dyDescent="0.2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</row>
    <row r="127" spans="1:19" s="1623" customFormat="1" x14ac:dyDescent="0.2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</row>
    <row r="128" spans="1:19" s="1623" customFormat="1" x14ac:dyDescent="0.2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</row>
    <row r="129" spans="1:19" s="1623" customFormat="1" x14ac:dyDescent="0.2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</row>
    <row r="130" spans="1:19" s="1623" customFormat="1" x14ac:dyDescent="0.2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</row>
    <row r="131" spans="1:19" s="1623" customFormat="1" x14ac:dyDescent="0.2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</row>
    <row r="132" spans="1:19" s="1623" customFormat="1" x14ac:dyDescent="0.2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</row>
    <row r="133" spans="1:19" s="1623" customFormat="1" x14ac:dyDescent="0.2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</row>
    <row r="134" spans="1:19" s="1623" customFormat="1" x14ac:dyDescent="0.2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</row>
    <row r="135" spans="1:19" s="1623" customFormat="1" x14ac:dyDescent="0.2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</row>
    <row r="136" spans="1:19" s="1623" customFormat="1" x14ac:dyDescent="0.2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</row>
    <row r="137" spans="1:19" s="1623" customFormat="1" x14ac:dyDescent="0.2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</row>
    <row r="138" spans="1:19" s="1623" customFormat="1" x14ac:dyDescent="0.2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</row>
    <row r="139" spans="1:19" s="1623" customFormat="1" x14ac:dyDescent="0.2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</row>
    <row r="140" spans="1:19" s="1623" customFormat="1" x14ac:dyDescent="0.2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</row>
    <row r="141" spans="1:19" s="1623" customFormat="1" x14ac:dyDescent="0.2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</row>
    <row r="142" spans="1:19" s="1623" customFormat="1" x14ac:dyDescent="0.2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</row>
    <row r="143" spans="1:19" s="1623" customFormat="1" x14ac:dyDescent="0.2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</row>
    <row r="144" spans="1:19" s="1623" customFormat="1" x14ac:dyDescent="0.2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</row>
    <row r="145" spans="1:19" s="1623" customFormat="1" x14ac:dyDescent="0.2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</row>
    <row r="146" spans="1:19" s="1623" customFormat="1" x14ac:dyDescent="0.2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</row>
    <row r="147" spans="1:19" s="1623" customFormat="1" x14ac:dyDescent="0.2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</row>
    <row r="148" spans="1:19" s="1623" customFormat="1" x14ac:dyDescent="0.2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</row>
    <row r="149" spans="1:19" s="1623" customFormat="1" x14ac:dyDescent="0.2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</row>
    <row r="150" spans="1:19" s="1623" customFormat="1" x14ac:dyDescent="0.2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</row>
    <row r="151" spans="1:19" s="1623" customFormat="1" x14ac:dyDescent="0.2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</row>
    <row r="152" spans="1:19" s="1623" customFormat="1" x14ac:dyDescent="0.2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</row>
    <row r="153" spans="1:19" s="1623" customFormat="1" x14ac:dyDescent="0.2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</row>
    <row r="154" spans="1:19" s="1623" customFormat="1" x14ac:dyDescent="0.2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</row>
    <row r="155" spans="1:19" s="1623" customFormat="1" x14ac:dyDescent="0.2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</row>
    <row r="156" spans="1:19" s="1623" customFormat="1" x14ac:dyDescent="0.2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</row>
    <row r="157" spans="1:19" s="1623" customFormat="1" x14ac:dyDescent="0.2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</row>
    <row r="158" spans="1:19" s="1623" customFormat="1" x14ac:dyDescent="0.2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</row>
    <row r="159" spans="1:19" s="1623" customFormat="1" x14ac:dyDescent="0.2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</row>
    <row r="160" spans="1:19" s="1623" customFormat="1" x14ac:dyDescent="0.2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</row>
    <row r="161" spans="1:19" s="1623" customFormat="1" x14ac:dyDescent="0.2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</row>
    <row r="162" spans="1:19" s="1623" customFormat="1" x14ac:dyDescent="0.2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</row>
    <row r="163" spans="1:19" s="1623" customFormat="1" x14ac:dyDescent="0.2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</row>
    <row r="164" spans="1:19" s="1623" customFormat="1" x14ac:dyDescent="0.2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</row>
    <row r="165" spans="1:19" s="1623" customFormat="1" x14ac:dyDescent="0.2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</row>
    <row r="166" spans="1:19" s="1623" customFormat="1" x14ac:dyDescent="0.2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</row>
    <row r="167" spans="1:19" s="1623" customFormat="1" x14ac:dyDescent="0.2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</row>
    <row r="168" spans="1:19" s="1623" customFormat="1" x14ac:dyDescent="0.2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</row>
    <row r="169" spans="1:19" s="1623" customFormat="1" x14ac:dyDescent="0.2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</row>
    <row r="170" spans="1:19" s="1623" customFormat="1" x14ac:dyDescent="0.2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</row>
    <row r="171" spans="1:19" s="1623" customFormat="1" x14ac:dyDescent="0.2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</row>
    <row r="172" spans="1:19" s="1623" customFormat="1" x14ac:dyDescent="0.2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</row>
    <row r="173" spans="1:19" s="1623" customFormat="1" x14ac:dyDescent="0.2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</row>
    <row r="174" spans="1:19" s="1623" customFormat="1" x14ac:dyDescent="0.2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</row>
    <row r="175" spans="1:19" s="1623" customFormat="1" x14ac:dyDescent="0.2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</row>
    <row r="176" spans="1:19" s="1623" customFormat="1" x14ac:dyDescent="0.2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</row>
    <row r="177" spans="1:19" s="1623" customFormat="1" x14ac:dyDescent="0.2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</row>
    <row r="178" spans="1:19" s="1623" customFormat="1" x14ac:dyDescent="0.2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</row>
    <row r="179" spans="1:19" s="1623" customForma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</row>
    <row r="180" spans="1:19" s="1623" customFormat="1" x14ac:dyDescent="0.2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</row>
    <row r="181" spans="1:19" s="1623" customFormat="1" x14ac:dyDescent="0.2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</row>
    <row r="182" spans="1:19" s="1623" customFormat="1" x14ac:dyDescent="0.2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</row>
    <row r="183" spans="1:19" s="1623" customFormat="1" x14ac:dyDescent="0.2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</row>
    <row r="184" spans="1:19" s="1623" customFormat="1" x14ac:dyDescent="0.2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</row>
    <row r="185" spans="1:19" s="1623" customFormat="1" x14ac:dyDescent="0.2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</row>
    <row r="186" spans="1:19" s="1623" customFormat="1" x14ac:dyDescent="0.2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</row>
    <row r="187" spans="1:19" s="1623" customFormat="1" x14ac:dyDescent="0.2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</row>
    <row r="188" spans="1:19" s="1623" customFormat="1" x14ac:dyDescent="0.2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</row>
    <row r="189" spans="1:19" s="1623" customForma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</row>
    <row r="190" spans="1:19" s="1623" customFormat="1" x14ac:dyDescent="0.2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</row>
    <row r="191" spans="1:19" s="1623" customFormat="1" x14ac:dyDescent="0.2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</row>
    <row r="192" spans="1:19" s="1623" customFormat="1" x14ac:dyDescent="0.2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</row>
    <row r="193" spans="1:19" s="1623" customFormat="1" x14ac:dyDescent="0.2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</row>
    <row r="194" spans="1:19" s="1623" customForma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</row>
    <row r="195" spans="1:19" s="1623" customFormat="1" x14ac:dyDescent="0.2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</row>
    <row r="196" spans="1:19" s="1623" customFormat="1" x14ac:dyDescent="0.2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</row>
    <row r="197" spans="1:19" s="1623" customFormat="1" x14ac:dyDescent="0.2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</row>
    <row r="198" spans="1:19" s="1623" customFormat="1" x14ac:dyDescent="0.2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</row>
    <row r="199" spans="1:19" s="1623" customFormat="1" x14ac:dyDescent="0.2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</row>
    <row r="200" spans="1:19" s="1623" customFormat="1" x14ac:dyDescent="0.2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</row>
    <row r="201" spans="1:19" s="1623" customFormat="1" x14ac:dyDescent="0.2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</row>
    <row r="202" spans="1:19" s="1623" customFormat="1" x14ac:dyDescent="0.2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</row>
    <row r="203" spans="1:19" s="1623" customFormat="1" x14ac:dyDescent="0.2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</row>
    <row r="204" spans="1:19" s="1623" customFormat="1" x14ac:dyDescent="0.2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</row>
    <row r="205" spans="1:19" s="1623" customFormat="1" x14ac:dyDescent="0.2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</row>
    <row r="206" spans="1:19" s="1623" customFormat="1" x14ac:dyDescent="0.2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</row>
    <row r="207" spans="1:19" s="1623" customFormat="1" x14ac:dyDescent="0.2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</row>
    <row r="208" spans="1:19" s="1623" customFormat="1" x14ac:dyDescent="0.2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</row>
    <row r="209" spans="1:19" s="1623" customFormat="1" x14ac:dyDescent="0.2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</row>
    <row r="210" spans="1:19" s="1623" customFormat="1" x14ac:dyDescent="0.2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</row>
    <row r="211" spans="1:19" s="1623" customFormat="1" x14ac:dyDescent="0.2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</row>
    <row r="212" spans="1:19" s="1623" customFormat="1" x14ac:dyDescent="0.2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</row>
    <row r="213" spans="1:19" s="1623" customFormat="1" x14ac:dyDescent="0.2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</row>
    <row r="214" spans="1:19" s="1623" customFormat="1" x14ac:dyDescent="0.2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</row>
    <row r="215" spans="1:19" s="1623" customFormat="1" x14ac:dyDescent="0.2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</row>
    <row r="216" spans="1:19" s="1623" customFormat="1" x14ac:dyDescent="0.2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</row>
    <row r="217" spans="1:19" s="1623" customFormat="1" x14ac:dyDescent="0.2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</row>
    <row r="218" spans="1:19" s="1623" customFormat="1" x14ac:dyDescent="0.2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</row>
    <row r="219" spans="1:19" s="1623" customFormat="1" x14ac:dyDescent="0.2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</row>
    <row r="220" spans="1:19" s="1623" customFormat="1" x14ac:dyDescent="0.2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</row>
    <row r="221" spans="1:19" s="1623" customFormat="1" x14ac:dyDescent="0.2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</row>
    <row r="222" spans="1:19" s="1623" customFormat="1" x14ac:dyDescent="0.2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</row>
    <row r="223" spans="1:19" s="1623" customFormat="1" x14ac:dyDescent="0.2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</row>
    <row r="224" spans="1:19" s="1623" customFormat="1" x14ac:dyDescent="0.2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</row>
    <row r="225" spans="1:19" s="1623" customFormat="1" x14ac:dyDescent="0.2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</row>
    <row r="226" spans="1:19" s="1623" customFormat="1" x14ac:dyDescent="0.2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</row>
    <row r="227" spans="1:19" s="1623" customFormat="1" x14ac:dyDescent="0.2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</row>
    <row r="228" spans="1:19" s="1623" customFormat="1" x14ac:dyDescent="0.2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</row>
    <row r="229" spans="1:19" s="1623" customFormat="1" x14ac:dyDescent="0.2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</row>
    <row r="230" spans="1:19" s="1623" customFormat="1" x14ac:dyDescent="0.2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</row>
    <row r="231" spans="1:19" s="1623" customFormat="1" x14ac:dyDescent="0.2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</row>
    <row r="232" spans="1:19" s="1623" customFormat="1" x14ac:dyDescent="0.2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</row>
    <row r="233" spans="1:19" s="1623" customFormat="1" x14ac:dyDescent="0.2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</row>
    <row r="234" spans="1:19" s="1623" customFormat="1" x14ac:dyDescent="0.2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</row>
    <row r="235" spans="1:19" s="1623" customFormat="1" x14ac:dyDescent="0.2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</row>
    <row r="236" spans="1:19" s="1623" customFormat="1" x14ac:dyDescent="0.2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</row>
    <row r="237" spans="1:19" s="1623" customFormat="1" x14ac:dyDescent="0.2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</row>
    <row r="238" spans="1:19" s="1623" customFormat="1" x14ac:dyDescent="0.2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</row>
    <row r="239" spans="1:19" s="1623" customFormat="1" x14ac:dyDescent="0.2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</row>
    <row r="240" spans="1:19" s="1623" customFormat="1" x14ac:dyDescent="0.2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</row>
    <row r="241" spans="1:19" s="1623" customFormat="1" x14ac:dyDescent="0.2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</row>
    <row r="242" spans="1:19" s="1623" customFormat="1" x14ac:dyDescent="0.2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</row>
    <row r="243" spans="1:19" s="1623" customFormat="1" x14ac:dyDescent="0.2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</row>
    <row r="244" spans="1:19" s="1623" customFormat="1" x14ac:dyDescent="0.2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</row>
    <row r="245" spans="1:19" s="1623" customFormat="1" x14ac:dyDescent="0.2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</row>
    <row r="246" spans="1:19" s="1623" customFormat="1" x14ac:dyDescent="0.2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</row>
    <row r="247" spans="1:19" s="1623" customFormat="1" x14ac:dyDescent="0.2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</row>
    <row r="248" spans="1:19" s="1623" customFormat="1" x14ac:dyDescent="0.2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</row>
    <row r="249" spans="1:19" s="1623" customFormat="1" x14ac:dyDescent="0.2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</row>
    <row r="250" spans="1:19" s="1623" customFormat="1" x14ac:dyDescent="0.2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</row>
    <row r="251" spans="1:19" s="1623" customFormat="1" x14ac:dyDescent="0.2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</row>
    <row r="252" spans="1:19" s="1623" customFormat="1" x14ac:dyDescent="0.2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</row>
    <row r="253" spans="1:19" s="1623" customFormat="1" x14ac:dyDescent="0.2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</row>
    <row r="254" spans="1:19" s="1623" customFormat="1" x14ac:dyDescent="0.2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</row>
    <row r="255" spans="1:19" s="1623" customFormat="1" x14ac:dyDescent="0.2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</row>
    <row r="256" spans="1:19" s="1623" customFormat="1" x14ac:dyDescent="0.2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</row>
    <row r="257" spans="1:19" s="1623" customFormat="1" x14ac:dyDescent="0.2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</row>
    <row r="258" spans="1:19" s="1623" customFormat="1" x14ac:dyDescent="0.2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</row>
    <row r="259" spans="1:19" s="1623" customFormat="1" x14ac:dyDescent="0.2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</row>
    <row r="260" spans="1:19" s="1623" customFormat="1" x14ac:dyDescent="0.2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</row>
    <row r="261" spans="1:19" s="1623" customFormat="1" x14ac:dyDescent="0.2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</row>
    <row r="262" spans="1:19" s="1623" customFormat="1" x14ac:dyDescent="0.2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</row>
    <row r="263" spans="1:19" s="1623" customFormat="1" x14ac:dyDescent="0.2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</row>
    <row r="264" spans="1:19" s="1623" customFormat="1" x14ac:dyDescent="0.2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</row>
    <row r="265" spans="1:19" s="1623" customFormat="1" x14ac:dyDescent="0.2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</row>
    <row r="266" spans="1:19" s="1623" customFormat="1" x14ac:dyDescent="0.2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</row>
    <row r="267" spans="1:19" s="1623" customFormat="1" x14ac:dyDescent="0.2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</row>
    <row r="268" spans="1:19" s="1623" customFormat="1" x14ac:dyDescent="0.2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</row>
    <row r="269" spans="1:19" s="1623" customFormat="1" x14ac:dyDescent="0.2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</row>
    <row r="270" spans="1:19" s="1623" customFormat="1" x14ac:dyDescent="0.2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</row>
    <row r="271" spans="1:19" s="1623" customFormat="1" x14ac:dyDescent="0.2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</row>
    <row r="272" spans="1:19" s="1623" customFormat="1" x14ac:dyDescent="0.2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</row>
    <row r="273" spans="1:19" s="1623" customFormat="1" x14ac:dyDescent="0.2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</row>
    <row r="274" spans="1:19" s="1623" customFormat="1" x14ac:dyDescent="0.2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</row>
    <row r="275" spans="1:19" s="1623" customFormat="1" x14ac:dyDescent="0.2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</row>
    <row r="276" spans="1:19" s="1623" customFormat="1" x14ac:dyDescent="0.2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</row>
    <row r="277" spans="1:19" s="1623" customFormat="1" x14ac:dyDescent="0.2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</row>
    <row r="278" spans="1:19" s="1623" customFormat="1" x14ac:dyDescent="0.2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</row>
    <row r="279" spans="1:19" s="1623" customFormat="1" x14ac:dyDescent="0.2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</row>
    <row r="280" spans="1:19" s="1623" customFormat="1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</row>
    <row r="281" spans="1:19" s="1623" customFormat="1" x14ac:dyDescent="0.2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</row>
    <row r="282" spans="1:19" s="1623" customFormat="1" x14ac:dyDescent="0.2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</row>
    <row r="283" spans="1:19" s="1623" customFormat="1" x14ac:dyDescent="0.2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</row>
    <row r="284" spans="1:19" s="1623" customFormat="1" x14ac:dyDescent="0.2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</row>
    <row r="285" spans="1:19" s="1623" customFormat="1" x14ac:dyDescent="0.2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</row>
    <row r="286" spans="1:19" s="1623" customFormat="1" x14ac:dyDescent="0.2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</row>
    <row r="287" spans="1:19" s="1623" customFormat="1" x14ac:dyDescent="0.2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</row>
    <row r="288" spans="1:19" s="1623" customFormat="1" x14ac:dyDescent="0.2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</row>
    <row r="289" spans="1:19" s="1623" customFormat="1" x14ac:dyDescent="0.2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</row>
    <row r="290" spans="1:19" s="1623" customFormat="1" x14ac:dyDescent="0.2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</row>
    <row r="291" spans="1:19" s="1623" customFormat="1" x14ac:dyDescent="0.2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</row>
    <row r="292" spans="1:19" s="1623" customFormat="1" x14ac:dyDescent="0.2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</row>
    <row r="293" spans="1:19" s="1623" customFormat="1" x14ac:dyDescent="0.2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</row>
    <row r="294" spans="1:19" s="1623" customFormat="1" x14ac:dyDescent="0.2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</row>
    <row r="295" spans="1:19" s="1623" customFormat="1" x14ac:dyDescent="0.2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</row>
    <row r="296" spans="1:19" s="1623" customFormat="1" x14ac:dyDescent="0.2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</row>
    <row r="297" spans="1:19" s="1623" customFormat="1" x14ac:dyDescent="0.2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</row>
    <row r="298" spans="1:19" s="1623" customFormat="1" x14ac:dyDescent="0.2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</row>
    <row r="299" spans="1:19" s="1623" customFormat="1" x14ac:dyDescent="0.2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</row>
    <row r="300" spans="1:19" s="1623" customFormat="1" x14ac:dyDescent="0.2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</row>
    <row r="301" spans="1:19" s="1623" customFormat="1" x14ac:dyDescent="0.2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</row>
    <row r="302" spans="1:19" s="1623" customFormat="1" x14ac:dyDescent="0.2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</row>
    <row r="303" spans="1:19" s="1623" customFormat="1" x14ac:dyDescent="0.2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</row>
    <row r="304" spans="1:19" s="1623" customFormat="1" x14ac:dyDescent="0.2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</row>
    <row r="305" spans="1:19" s="1623" customFormat="1" x14ac:dyDescent="0.2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</row>
    <row r="306" spans="1:19" s="1623" customFormat="1" x14ac:dyDescent="0.2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</row>
    <row r="307" spans="1:19" s="1623" customFormat="1" x14ac:dyDescent="0.2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</row>
    <row r="308" spans="1:19" s="1623" customFormat="1" x14ac:dyDescent="0.2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</row>
    <row r="309" spans="1:19" s="1623" customFormat="1" x14ac:dyDescent="0.2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</row>
    <row r="310" spans="1:19" s="1623" customFormat="1" x14ac:dyDescent="0.2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</row>
    <row r="311" spans="1:19" s="1623" customFormat="1" x14ac:dyDescent="0.2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</row>
    <row r="312" spans="1:19" s="1623" customFormat="1" x14ac:dyDescent="0.2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</row>
    <row r="313" spans="1:19" s="1623" customFormat="1" x14ac:dyDescent="0.2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</row>
    <row r="314" spans="1:19" s="1623" customFormat="1" x14ac:dyDescent="0.2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</row>
    <row r="315" spans="1:19" s="1623" customFormat="1" x14ac:dyDescent="0.2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</row>
    <row r="316" spans="1:19" s="1623" customFormat="1" x14ac:dyDescent="0.2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</row>
    <row r="317" spans="1:19" s="1623" customFormat="1" x14ac:dyDescent="0.2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</row>
    <row r="318" spans="1:19" s="1623" customFormat="1" x14ac:dyDescent="0.2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</row>
    <row r="319" spans="1:19" s="1623" customFormat="1" x14ac:dyDescent="0.2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</row>
    <row r="320" spans="1:19" s="1623" customFormat="1" x14ac:dyDescent="0.2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</row>
    <row r="321" spans="1:19" s="1623" customFormat="1" x14ac:dyDescent="0.2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</row>
    <row r="322" spans="1:19" s="1623" customFormat="1" x14ac:dyDescent="0.2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</row>
    <row r="323" spans="1:19" s="1623" customFormat="1" x14ac:dyDescent="0.2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</row>
    <row r="324" spans="1:19" s="1623" customFormat="1" x14ac:dyDescent="0.2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</row>
    <row r="325" spans="1:19" s="1623" customFormat="1" x14ac:dyDescent="0.2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</row>
    <row r="326" spans="1:19" s="1623" customFormat="1" x14ac:dyDescent="0.2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</row>
    <row r="327" spans="1:19" s="1623" customFormat="1" x14ac:dyDescent="0.2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</row>
    <row r="328" spans="1:19" s="1623" customFormat="1" x14ac:dyDescent="0.2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</row>
    <row r="329" spans="1:19" s="1623" customFormat="1" x14ac:dyDescent="0.2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</row>
    <row r="330" spans="1:19" s="1623" customFormat="1" x14ac:dyDescent="0.2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</row>
    <row r="331" spans="1:19" s="1623" customFormat="1" x14ac:dyDescent="0.2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</row>
    <row r="332" spans="1:19" s="1623" customFormat="1" x14ac:dyDescent="0.2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</row>
    <row r="333" spans="1:19" s="1623" customFormat="1" x14ac:dyDescent="0.2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</row>
    <row r="334" spans="1:19" s="1623" customFormat="1" x14ac:dyDescent="0.2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</row>
    <row r="335" spans="1:19" s="1623" customFormat="1" x14ac:dyDescent="0.2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</row>
    <row r="336" spans="1:19" s="1623" customFormat="1" x14ac:dyDescent="0.2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</row>
    <row r="337" spans="1:19" s="1623" customFormat="1" x14ac:dyDescent="0.2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</row>
    <row r="338" spans="1:19" s="1623" customFormat="1" x14ac:dyDescent="0.2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</row>
    <row r="339" spans="1:19" s="1623" customFormat="1" x14ac:dyDescent="0.2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</row>
    <row r="340" spans="1:19" s="1623" customFormat="1" x14ac:dyDescent="0.2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</row>
    <row r="341" spans="1:19" s="1623" customFormat="1" x14ac:dyDescent="0.2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</row>
    <row r="342" spans="1:19" s="1623" customFormat="1" x14ac:dyDescent="0.2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</row>
    <row r="343" spans="1:19" s="1623" customFormat="1" x14ac:dyDescent="0.2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</row>
    <row r="344" spans="1:19" s="1623" customFormat="1" x14ac:dyDescent="0.2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</row>
    <row r="345" spans="1:19" s="1623" customFormat="1" x14ac:dyDescent="0.2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</row>
    <row r="346" spans="1:19" s="1623" customFormat="1" x14ac:dyDescent="0.2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</row>
    <row r="347" spans="1:19" s="1623" customFormat="1" x14ac:dyDescent="0.2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</row>
    <row r="348" spans="1:19" s="1623" customFormat="1" x14ac:dyDescent="0.2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</row>
    <row r="349" spans="1:19" s="1623" customFormat="1" x14ac:dyDescent="0.2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</row>
    <row r="350" spans="1:19" s="1623" customFormat="1" x14ac:dyDescent="0.2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</row>
    <row r="351" spans="1:19" s="1623" customFormat="1" x14ac:dyDescent="0.2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</row>
    <row r="352" spans="1:19" s="1623" customFormat="1" x14ac:dyDescent="0.2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</row>
    <row r="353" spans="1:19" s="1623" customFormat="1" x14ac:dyDescent="0.2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</row>
    <row r="354" spans="1:19" s="1623" customFormat="1" x14ac:dyDescent="0.2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</row>
    <row r="355" spans="1:19" s="1623" customFormat="1" x14ac:dyDescent="0.2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</row>
    <row r="356" spans="1:19" s="1623" customFormat="1" x14ac:dyDescent="0.2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</row>
    <row r="357" spans="1:19" s="1623" customFormat="1" x14ac:dyDescent="0.2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</row>
    <row r="358" spans="1:19" s="1623" customFormat="1" x14ac:dyDescent="0.2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</row>
    <row r="359" spans="1:19" s="1623" customFormat="1" x14ac:dyDescent="0.2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</row>
    <row r="360" spans="1:19" s="1623" customFormat="1" x14ac:dyDescent="0.2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</row>
    <row r="361" spans="1:19" s="1623" customFormat="1" x14ac:dyDescent="0.2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</row>
    <row r="362" spans="1:19" s="1623" customFormat="1" x14ac:dyDescent="0.2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</row>
    <row r="363" spans="1:19" s="1623" customFormat="1" x14ac:dyDescent="0.2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</row>
    <row r="364" spans="1:19" s="1623" customFormat="1" x14ac:dyDescent="0.2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</row>
    <row r="365" spans="1:19" s="1623" customFormat="1" x14ac:dyDescent="0.2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</row>
    <row r="366" spans="1:19" s="1623" customFormat="1" x14ac:dyDescent="0.2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</row>
    <row r="367" spans="1:19" s="1623" customFormat="1" x14ac:dyDescent="0.2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</row>
    <row r="368" spans="1:19" s="1623" customFormat="1" x14ac:dyDescent="0.2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</row>
    <row r="369" spans="1:19" s="1623" customFormat="1" x14ac:dyDescent="0.2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</row>
    <row r="370" spans="1:19" s="1623" customFormat="1" x14ac:dyDescent="0.2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</row>
    <row r="371" spans="1:19" s="1623" customFormat="1" x14ac:dyDescent="0.2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</row>
    <row r="372" spans="1:19" s="1623" customFormat="1" x14ac:dyDescent="0.2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</row>
    <row r="373" spans="1:19" s="1623" customFormat="1" x14ac:dyDescent="0.2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</row>
    <row r="374" spans="1:19" s="1623" customFormat="1" x14ac:dyDescent="0.2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</row>
    <row r="375" spans="1:19" s="1623" customFormat="1" x14ac:dyDescent="0.2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</row>
    <row r="376" spans="1:19" s="1623" customFormat="1" x14ac:dyDescent="0.2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</row>
    <row r="377" spans="1:19" s="1623" customFormat="1" x14ac:dyDescent="0.2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</row>
    <row r="378" spans="1:19" s="1623" customFormat="1" x14ac:dyDescent="0.2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</row>
    <row r="379" spans="1:19" s="1623" customFormat="1" x14ac:dyDescent="0.2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</row>
    <row r="380" spans="1:19" s="1623" customFormat="1" x14ac:dyDescent="0.2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</row>
    <row r="381" spans="1:19" s="1623" customFormat="1" x14ac:dyDescent="0.2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</row>
    <row r="382" spans="1:19" s="1623" customFormat="1" x14ac:dyDescent="0.2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</row>
    <row r="383" spans="1:19" s="1623" customFormat="1" x14ac:dyDescent="0.2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</row>
    <row r="384" spans="1:19" s="1623" customFormat="1" x14ac:dyDescent="0.2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</row>
    <row r="385" spans="1:19" s="1623" customFormat="1" x14ac:dyDescent="0.2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</row>
    <row r="386" spans="1:19" s="1623" customFormat="1" x14ac:dyDescent="0.2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</row>
    <row r="387" spans="1:19" s="1623" customFormat="1" x14ac:dyDescent="0.2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</row>
    <row r="388" spans="1:19" s="1623" customFormat="1" x14ac:dyDescent="0.2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</row>
    <row r="389" spans="1:19" s="1623" customFormat="1" x14ac:dyDescent="0.2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</row>
    <row r="390" spans="1:19" s="1623" customFormat="1" x14ac:dyDescent="0.2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</row>
    <row r="391" spans="1:19" s="1623" customFormat="1" x14ac:dyDescent="0.2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</row>
    <row r="392" spans="1:19" s="1623" customFormat="1" x14ac:dyDescent="0.2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</row>
    <row r="393" spans="1:19" s="1623" customFormat="1" x14ac:dyDescent="0.2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</row>
    <row r="394" spans="1:19" s="1623" customFormat="1" x14ac:dyDescent="0.2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</row>
    <row r="395" spans="1:19" s="1623" customFormat="1" x14ac:dyDescent="0.2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</row>
    <row r="396" spans="1:19" s="1623" customFormat="1" x14ac:dyDescent="0.2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</row>
    <row r="397" spans="1:19" s="1623" customFormat="1" x14ac:dyDescent="0.2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</row>
    <row r="398" spans="1:19" s="1623" customFormat="1" x14ac:dyDescent="0.2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</row>
    <row r="399" spans="1:19" s="1623" customFormat="1" x14ac:dyDescent="0.2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</row>
    <row r="400" spans="1:19" s="1623" customFormat="1" x14ac:dyDescent="0.2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</row>
    <row r="401" spans="1:19" s="1623" customFormat="1" x14ac:dyDescent="0.2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</row>
    <row r="402" spans="1:19" s="1623" customFormat="1" x14ac:dyDescent="0.2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</row>
    <row r="403" spans="1:19" s="1623" customFormat="1" x14ac:dyDescent="0.2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</row>
    <row r="404" spans="1:19" s="1623" customFormat="1" x14ac:dyDescent="0.2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</row>
    <row r="405" spans="1:19" s="1623" customFormat="1" x14ac:dyDescent="0.2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</row>
    <row r="406" spans="1:19" s="1623" customFormat="1" x14ac:dyDescent="0.2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</row>
    <row r="407" spans="1:19" s="1623" customFormat="1" x14ac:dyDescent="0.2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</row>
    <row r="408" spans="1:19" s="1623" customFormat="1" x14ac:dyDescent="0.2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</row>
    <row r="409" spans="1:19" s="1623" customFormat="1" x14ac:dyDescent="0.2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</row>
    <row r="410" spans="1:19" s="1623" customFormat="1" x14ac:dyDescent="0.2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</row>
    <row r="411" spans="1:19" s="1623" customFormat="1" x14ac:dyDescent="0.2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</row>
    <row r="412" spans="1:19" s="1623" customFormat="1" x14ac:dyDescent="0.2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</row>
    <row r="413" spans="1:19" s="1623" customFormat="1" x14ac:dyDescent="0.2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</row>
    <row r="414" spans="1:19" s="1623" customFormat="1" x14ac:dyDescent="0.2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</row>
    <row r="415" spans="1:19" s="1623" customFormat="1" x14ac:dyDescent="0.2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</row>
    <row r="416" spans="1:19" s="1623" customFormat="1" x14ac:dyDescent="0.2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</row>
    <row r="417" spans="1:19" s="1623" customFormat="1" x14ac:dyDescent="0.2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</row>
    <row r="418" spans="1:19" s="1623" customFormat="1" x14ac:dyDescent="0.2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</row>
    <row r="419" spans="1:19" s="1623" customFormat="1" x14ac:dyDescent="0.2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</row>
  </sheetData>
  <mergeCells count="15">
    <mergeCell ref="Q33:R33"/>
    <mergeCell ref="A30:S31"/>
    <mergeCell ref="B32:D32"/>
    <mergeCell ref="E32:G32"/>
    <mergeCell ref="H32:J32"/>
    <mergeCell ref="K32:M32"/>
    <mergeCell ref="N32:P32"/>
    <mergeCell ref="Q32:S32"/>
    <mergeCell ref="A2:S3"/>
    <mergeCell ref="B4:D4"/>
    <mergeCell ref="E4:G4"/>
    <mergeCell ref="H4:J4"/>
    <mergeCell ref="K4:M4"/>
    <mergeCell ref="N4:P4"/>
    <mergeCell ref="Q4:S4"/>
  </mergeCells>
  <printOptions horizontalCentered="1"/>
  <pageMargins left="0.7" right="0.7" top="0.75" bottom="0.75" header="0.3" footer="0.3"/>
  <pageSetup paperSize="9" scale="60" orientation="portrait" r:id="rId1"/>
  <headerFooter>
    <oddFooter>&amp;C&amp;"Calibri,Regular"&amp;7&amp;K000000Fact book - Q3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9620-731A-45A2-A190-08599678D891}">
  <sheetPr codeName="Sheet7">
    <tabColor theme="6" tint="0.59999389629810485"/>
  </sheetPr>
  <dimension ref="A1:N330"/>
  <sheetViews>
    <sheetView view="pageBreakPreview" topLeftCell="A55" zoomScale="115" zoomScaleNormal="100" zoomScaleSheetLayoutView="115" workbookViewId="0">
      <selection activeCell="H57" sqref="H57"/>
    </sheetView>
  </sheetViews>
  <sheetFormatPr defaultColWidth="9.140625" defaultRowHeight="11.25" x14ac:dyDescent="0.2"/>
  <cols>
    <col min="1" max="1" width="28.7109375" style="1216" customWidth="1"/>
    <col min="2" max="7" width="10.140625" style="1216" customWidth="1"/>
    <col min="8" max="10" width="6.5703125" style="1216" customWidth="1"/>
    <col min="11" max="11" width="5.5703125" style="1216" hidden="1" customWidth="1"/>
    <col min="12" max="12" width="5.42578125" style="1216" hidden="1" customWidth="1"/>
    <col min="13" max="13" width="5.28515625" style="1216" hidden="1" customWidth="1"/>
    <col min="14" max="16384" width="9.140625" style="1216"/>
  </cols>
  <sheetData>
    <row r="1" spans="1:13" ht="13.5" customHeight="1" x14ac:dyDescent="0.2">
      <c r="A1" s="370" t="s">
        <v>304</v>
      </c>
      <c r="G1" s="369"/>
    </row>
    <row r="2" spans="1:13" ht="13.5" customHeight="1" x14ac:dyDescent="0.2">
      <c r="A2" s="368"/>
    </row>
    <row r="3" spans="1:13" ht="13.5" customHeight="1" thickBot="1" x14ac:dyDescent="0.25">
      <c r="A3" s="350" t="s">
        <v>186</v>
      </c>
      <c r="B3" s="1444" t="s">
        <v>1387</v>
      </c>
      <c r="C3" s="1444" t="s">
        <v>1095</v>
      </c>
      <c r="D3" s="1444" t="s">
        <v>964</v>
      </c>
      <c r="E3" s="1444" t="s">
        <v>877</v>
      </c>
      <c r="F3" s="1445" t="s">
        <v>824</v>
      </c>
      <c r="G3" s="1446" t="s">
        <v>1386</v>
      </c>
      <c r="H3" s="1234"/>
      <c r="I3" s="1234"/>
      <c r="J3" s="1234"/>
    </row>
    <row r="4" spans="1:13" ht="13.5" customHeight="1" x14ac:dyDescent="0.2">
      <c r="A4" s="349" t="s">
        <v>302</v>
      </c>
      <c r="B4" s="1447">
        <v>1071</v>
      </c>
      <c r="C4" s="1447">
        <v>1056</v>
      </c>
      <c r="D4" s="1447">
        <v>1142</v>
      </c>
      <c r="E4" s="1447">
        <v>1123</v>
      </c>
      <c r="F4" s="1447">
        <v>1110</v>
      </c>
      <c r="G4" s="1447">
        <v>3349</v>
      </c>
      <c r="H4" s="1225"/>
      <c r="I4" s="1225"/>
      <c r="J4" s="1234"/>
    </row>
    <row r="5" spans="1:13" ht="13.5" customHeight="1" x14ac:dyDescent="0.2">
      <c r="A5" s="349" t="s">
        <v>301</v>
      </c>
      <c r="B5" s="1448">
        <v>3</v>
      </c>
      <c r="C5" s="1448">
        <v>-24</v>
      </c>
      <c r="D5" s="1448">
        <v>-15</v>
      </c>
      <c r="E5" s="1448">
        <v>2</v>
      </c>
      <c r="F5" s="1448">
        <v>-19</v>
      </c>
      <c r="G5" s="1448">
        <v>-180</v>
      </c>
      <c r="H5" s="367"/>
      <c r="I5" s="367"/>
      <c r="J5" s="363"/>
      <c r="K5" s="738"/>
      <c r="L5" s="738"/>
      <c r="M5" s="738"/>
    </row>
    <row r="6" spans="1:13" ht="13.5" customHeight="1" x14ac:dyDescent="0.2">
      <c r="A6" s="1224" t="s">
        <v>300</v>
      </c>
      <c r="B6" s="1449">
        <v>-9</v>
      </c>
      <c r="C6" s="1449">
        <v>-35</v>
      </c>
      <c r="D6" s="1449">
        <v>-30</v>
      </c>
      <c r="E6" s="1449">
        <v>-8</v>
      </c>
      <c r="F6" s="1449">
        <v>-20</v>
      </c>
      <c r="G6" s="1449">
        <v>-294</v>
      </c>
      <c r="H6" s="363"/>
      <c r="I6" s="363"/>
      <c r="J6" s="363"/>
      <c r="K6" s="738"/>
      <c r="L6" s="738"/>
      <c r="M6" s="738"/>
    </row>
    <row r="7" spans="1:13" ht="13.5" customHeight="1" x14ac:dyDescent="0.2">
      <c r="A7" s="1224" t="s">
        <v>299</v>
      </c>
      <c r="B7" s="1449">
        <v>3</v>
      </c>
      <c r="C7" s="1449">
        <v>4</v>
      </c>
      <c r="D7" s="1449">
        <v>20</v>
      </c>
      <c r="E7" s="1449">
        <v>6</v>
      </c>
      <c r="F7" s="1449">
        <v>0</v>
      </c>
      <c r="G7" s="1449">
        <v>92</v>
      </c>
      <c r="H7" s="366"/>
      <c r="I7" s="366"/>
      <c r="J7" s="366"/>
      <c r="K7" s="737"/>
      <c r="L7" s="737"/>
      <c r="M7" s="736"/>
    </row>
    <row r="8" spans="1:13" ht="13.5" customHeight="1" x14ac:dyDescent="0.2">
      <c r="A8" s="1224" t="s">
        <v>1278</v>
      </c>
      <c r="B8" s="1449">
        <v>9</v>
      </c>
      <c r="C8" s="1449">
        <v>7</v>
      </c>
      <c r="D8" s="1449">
        <v>-5</v>
      </c>
      <c r="E8" s="1449">
        <v>4</v>
      </c>
      <c r="F8" s="1449">
        <v>1</v>
      </c>
      <c r="G8" s="1449">
        <v>22</v>
      </c>
      <c r="H8" s="366"/>
      <c r="I8" s="366"/>
      <c r="J8" s="366"/>
      <c r="K8" s="737"/>
      <c r="L8" s="737"/>
      <c r="M8" s="736"/>
    </row>
    <row r="9" spans="1:13" ht="13.5" customHeight="1" x14ac:dyDescent="0.2">
      <c r="A9" s="349" t="s">
        <v>298</v>
      </c>
      <c r="B9" s="1448">
        <v>9</v>
      </c>
      <c r="C9" s="1448">
        <v>27</v>
      </c>
      <c r="D9" s="1448">
        <v>13</v>
      </c>
      <c r="E9" s="1448">
        <v>6</v>
      </c>
      <c r="F9" s="1448">
        <v>7</v>
      </c>
      <c r="G9" s="1448">
        <v>144</v>
      </c>
      <c r="H9" s="366"/>
      <c r="I9" s="366"/>
      <c r="J9" s="366"/>
      <c r="K9" s="735"/>
      <c r="L9" s="735"/>
      <c r="M9" s="1236"/>
    </row>
    <row r="10" spans="1:13" ht="13.5" customHeight="1" x14ac:dyDescent="0.2">
      <c r="A10" s="1224" t="s">
        <v>297</v>
      </c>
      <c r="B10" s="1449">
        <v>10</v>
      </c>
      <c r="C10" s="1449">
        <v>28</v>
      </c>
      <c r="D10" s="1449">
        <v>14</v>
      </c>
      <c r="E10" s="1449">
        <v>6</v>
      </c>
      <c r="F10" s="1449">
        <v>8</v>
      </c>
      <c r="G10" s="1450">
        <v>157</v>
      </c>
      <c r="H10" s="366"/>
      <c r="I10" s="366"/>
      <c r="J10" s="366"/>
      <c r="K10" s="734"/>
      <c r="L10" s="734"/>
      <c r="M10" s="733"/>
    </row>
    <row r="11" spans="1:13" ht="13.5" customHeight="1" x14ac:dyDescent="0.2">
      <c r="A11" s="1224" t="s">
        <v>296</v>
      </c>
      <c r="B11" s="1449">
        <v>-1</v>
      </c>
      <c r="C11" s="1449">
        <v>-1</v>
      </c>
      <c r="D11" s="1449">
        <v>-1</v>
      </c>
      <c r="E11" s="1449">
        <v>0</v>
      </c>
      <c r="F11" s="1449">
        <v>-1</v>
      </c>
      <c r="G11" s="1450">
        <v>-13</v>
      </c>
      <c r="H11" s="366"/>
      <c r="I11" s="366"/>
      <c r="J11" s="366"/>
      <c r="K11" s="732"/>
      <c r="L11" s="732"/>
      <c r="M11" s="731"/>
    </row>
    <row r="12" spans="1:13" ht="13.5" customHeight="1" x14ac:dyDescent="0.2">
      <c r="A12" s="2374" t="s">
        <v>295</v>
      </c>
      <c r="B12" s="2375">
        <v>14</v>
      </c>
      <c r="C12" s="2375">
        <v>14</v>
      </c>
      <c r="D12" s="2375">
        <v>-28</v>
      </c>
      <c r="E12" s="2375">
        <v>0</v>
      </c>
      <c r="F12" s="2375">
        <v>14</v>
      </c>
      <c r="G12" s="2376">
        <v>0</v>
      </c>
      <c r="H12" s="365"/>
      <c r="I12" s="365"/>
      <c r="J12" s="363"/>
      <c r="K12" s="713"/>
      <c r="L12" s="713"/>
      <c r="M12" s="729"/>
    </row>
    <row r="13" spans="1:13" ht="13.5" customHeight="1" x14ac:dyDescent="0.2">
      <c r="A13" s="2374" t="s">
        <v>303</v>
      </c>
      <c r="B13" s="2375">
        <v>-14</v>
      </c>
      <c r="C13" s="2375">
        <v>-2</v>
      </c>
      <c r="D13" s="2375">
        <v>-56</v>
      </c>
      <c r="E13" s="2375">
        <v>11</v>
      </c>
      <c r="F13" s="2375">
        <v>11</v>
      </c>
      <c r="G13" s="2376">
        <v>-103</v>
      </c>
      <c r="H13" s="364"/>
      <c r="I13" s="364"/>
      <c r="J13" s="730"/>
      <c r="K13" s="713"/>
      <c r="L13" s="713"/>
      <c r="M13" s="729"/>
    </row>
    <row r="14" spans="1:13" ht="13.5" customHeight="1" x14ac:dyDescent="0.2">
      <c r="A14" s="1507" t="s">
        <v>1001</v>
      </c>
      <c r="B14" s="1449">
        <v>0</v>
      </c>
      <c r="C14" s="1449">
        <v>0</v>
      </c>
      <c r="D14" s="1449">
        <v>-15</v>
      </c>
      <c r="E14" s="1449">
        <v>22</v>
      </c>
      <c r="F14" s="1449">
        <v>2</v>
      </c>
      <c r="G14" s="1450">
        <v>26</v>
      </c>
      <c r="H14" s="364"/>
      <c r="I14" s="364"/>
      <c r="J14" s="730"/>
      <c r="K14" s="713"/>
      <c r="L14" s="713"/>
      <c r="M14" s="729"/>
    </row>
    <row r="15" spans="1:13" ht="13.5" customHeight="1" x14ac:dyDescent="0.2">
      <c r="A15" s="1224" t="s">
        <v>712</v>
      </c>
      <c r="B15" s="1449"/>
      <c r="C15" s="1449"/>
      <c r="D15" s="1449"/>
      <c r="E15" s="1449"/>
      <c r="F15" s="1449"/>
      <c r="G15" s="1450">
        <v>-3</v>
      </c>
      <c r="H15" s="364"/>
      <c r="I15" s="364"/>
      <c r="J15" s="730"/>
      <c r="K15" s="713"/>
      <c r="L15" s="713"/>
      <c r="M15" s="729"/>
    </row>
    <row r="16" spans="1:13" ht="13.5" customHeight="1" thickBot="1" x14ac:dyDescent="0.25">
      <c r="A16" s="1221" t="s">
        <v>293</v>
      </c>
      <c r="B16" s="1451">
        <v>-9</v>
      </c>
      <c r="C16" s="1451">
        <v>-6</v>
      </c>
      <c r="D16" s="1451">
        <v>-10</v>
      </c>
      <c r="E16" s="1451">
        <v>-9</v>
      </c>
      <c r="F16" s="1451">
        <v>-2</v>
      </c>
      <c r="G16" s="1452">
        <v>-68</v>
      </c>
      <c r="H16" s="1235"/>
      <c r="I16" s="1235"/>
      <c r="J16" s="1234"/>
      <c r="K16" s="713"/>
      <c r="L16" s="713"/>
      <c r="M16" s="729"/>
    </row>
    <row r="17" spans="1:13" ht="17.25" customHeight="1" x14ac:dyDescent="0.2">
      <c r="A17" s="346" t="s">
        <v>292</v>
      </c>
      <c r="B17" s="1447">
        <v>1083</v>
      </c>
      <c r="C17" s="1447">
        <v>1071</v>
      </c>
      <c r="D17" s="1447">
        <v>1056</v>
      </c>
      <c r="E17" s="1447">
        <v>1142</v>
      </c>
      <c r="F17" s="1447">
        <v>1123</v>
      </c>
      <c r="G17" s="1447">
        <v>3210</v>
      </c>
      <c r="H17" s="353"/>
      <c r="I17" s="353"/>
      <c r="J17" s="1234"/>
      <c r="K17" s="713"/>
      <c r="L17" s="713"/>
      <c r="M17" s="729"/>
    </row>
    <row r="18" spans="1:13" ht="13.5" customHeight="1" x14ac:dyDescent="0.2">
      <c r="G18" s="351"/>
      <c r="H18" s="362"/>
      <c r="I18" s="362"/>
      <c r="J18" s="363"/>
      <c r="K18" s="712"/>
      <c r="L18" s="712"/>
      <c r="M18" s="727"/>
    </row>
    <row r="19" spans="1:13" ht="13.5" customHeight="1" thickBot="1" x14ac:dyDescent="0.25">
      <c r="A19" s="350" t="s">
        <v>189</v>
      </c>
      <c r="B19" s="1444" t="s">
        <v>1387</v>
      </c>
      <c r="C19" s="1444" t="s">
        <v>1095</v>
      </c>
      <c r="D19" s="1444" t="s">
        <v>964</v>
      </c>
      <c r="E19" s="1444" t="s">
        <v>877</v>
      </c>
      <c r="F19" s="1445" t="s">
        <v>824</v>
      </c>
      <c r="G19" s="1446" t="s">
        <v>1386</v>
      </c>
      <c r="H19" s="362"/>
      <c r="I19" s="362"/>
      <c r="J19" s="728"/>
      <c r="K19" s="713"/>
      <c r="L19" s="713"/>
      <c r="M19" s="706"/>
    </row>
    <row r="20" spans="1:13" ht="13.5" customHeight="1" x14ac:dyDescent="0.2">
      <c r="A20" s="349" t="s">
        <v>302</v>
      </c>
      <c r="B20" s="344">
        <v>536</v>
      </c>
      <c r="C20" s="344">
        <v>521</v>
      </c>
      <c r="D20" s="344">
        <v>525</v>
      </c>
      <c r="E20" s="344">
        <v>515</v>
      </c>
      <c r="F20" s="344">
        <v>524</v>
      </c>
      <c r="G20" s="344">
        <v>1592</v>
      </c>
      <c r="H20" s="362"/>
      <c r="I20" s="362"/>
      <c r="J20" s="728"/>
      <c r="K20" s="713"/>
      <c r="L20" s="713"/>
      <c r="M20" s="706"/>
    </row>
    <row r="21" spans="1:13" ht="13.5" customHeight="1" x14ac:dyDescent="0.2">
      <c r="A21" s="349" t="s">
        <v>301</v>
      </c>
      <c r="B21" s="344">
        <v>-4</v>
      </c>
      <c r="C21" s="344">
        <v>-18</v>
      </c>
      <c r="D21" s="344">
        <v>-5</v>
      </c>
      <c r="E21" s="344">
        <v>-3</v>
      </c>
      <c r="F21" s="344">
        <v>-11</v>
      </c>
      <c r="G21" s="348">
        <v>-124</v>
      </c>
      <c r="H21" s="1225"/>
      <c r="I21" s="1225"/>
      <c r="K21" s="714"/>
      <c r="L21" s="714"/>
      <c r="M21" s="706"/>
    </row>
    <row r="22" spans="1:13" ht="13.5" customHeight="1" x14ac:dyDescent="0.2">
      <c r="A22" s="1224" t="s">
        <v>300</v>
      </c>
      <c r="B22" s="1232">
        <v>-5</v>
      </c>
      <c r="C22" s="1232">
        <v>-22</v>
      </c>
      <c r="D22" s="1232">
        <v>-18</v>
      </c>
      <c r="E22" s="1232">
        <v>-7</v>
      </c>
      <c r="F22" s="1232">
        <v>-11</v>
      </c>
      <c r="G22" s="1223">
        <v>-190</v>
      </c>
      <c r="H22" s="1225"/>
      <c r="I22" s="1225"/>
      <c r="K22" s="712"/>
      <c r="L22" s="712"/>
      <c r="M22" s="707"/>
    </row>
    <row r="23" spans="1:13" ht="13.5" customHeight="1" x14ac:dyDescent="0.2">
      <c r="A23" s="1224" t="s">
        <v>299</v>
      </c>
      <c r="B23" s="1232">
        <v>1</v>
      </c>
      <c r="C23" s="1232">
        <v>4</v>
      </c>
      <c r="D23" s="1232">
        <v>13</v>
      </c>
      <c r="E23" s="1232">
        <v>4</v>
      </c>
      <c r="F23" s="1232">
        <v>0</v>
      </c>
      <c r="G23" s="1223">
        <v>66</v>
      </c>
      <c r="H23" s="361"/>
      <c r="I23" s="361"/>
      <c r="K23" s="713"/>
      <c r="L23" s="713"/>
      <c r="M23" s="706"/>
    </row>
    <row r="24" spans="1:13" ht="13.5" customHeight="1" x14ac:dyDescent="0.2">
      <c r="A24" s="349" t="s">
        <v>298</v>
      </c>
      <c r="B24" s="344">
        <v>5</v>
      </c>
      <c r="C24" s="344">
        <v>20</v>
      </c>
      <c r="D24" s="344">
        <v>11</v>
      </c>
      <c r="E24" s="344">
        <v>2</v>
      </c>
      <c r="F24" s="344">
        <v>1</v>
      </c>
      <c r="G24" s="348">
        <v>81</v>
      </c>
      <c r="H24" s="1227"/>
      <c r="I24" s="1227"/>
      <c r="K24" s="712"/>
      <c r="L24" s="712"/>
      <c r="M24" s="727"/>
    </row>
    <row r="25" spans="1:13" ht="13.5" customHeight="1" x14ac:dyDescent="0.2">
      <c r="A25" s="1224" t="s">
        <v>297</v>
      </c>
      <c r="B25" s="1232">
        <v>6</v>
      </c>
      <c r="C25" s="1232">
        <v>21</v>
      </c>
      <c r="D25" s="1232">
        <v>11</v>
      </c>
      <c r="E25" s="1232">
        <v>2</v>
      </c>
      <c r="F25" s="1232">
        <v>2</v>
      </c>
      <c r="G25" s="1222">
        <v>88</v>
      </c>
      <c r="H25" s="1227"/>
      <c r="I25" s="1227"/>
      <c r="K25" s="711"/>
      <c r="L25" s="711"/>
      <c r="M25" s="706"/>
    </row>
    <row r="26" spans="1:13" ht="13.5" customHeight="1" x14ac:dyDescent="0.2">
      <c r="A26" s="1224" t="s">
        <v>296</v>
      </c>
      <c r="B26" s="1232">
        <v>-1</v>
      </c>
      <c r="C26" s="1232">
        <v>-1</v>
      </c>
      <c r="D26" s="1232">
        <v>0</v>
      </c>
      <c r="E26" s="1232">
        <v>0</v>
      </c>
      <c r="F26" s="1232">
        <v>-1</v>
      </c>
      <c r="G26" s="1222">
        <v>-7</v>
      </c>
      <c r="H26" s="1233"/>
      <c r="I26" s="1227"/>
      <c r="K26" s="710"/>
      <c r="L26" s="710"/>
      <c r="M26" s="726"/>
    </row>
    <row r="27" spans="1:13" ht="13.5" customHeight="1" x14ac:dyDescent="0.2">
      <c r="A27" s="2374" t="s">
        <v>295</v>
      </c>
      <c r="B27" s="2377">
        <v>6</v>
      </c>
      <c r="C27" s="2377">
        <v>6</v>
      </c>
      <c r="D27" s="2377">
        <v>-12</v>
      </c>
      <c r="E27" s="2377">
        <v>0</v>
      </c>
      <c r="F27" s="2377">
        <v>6</v>
      </c>
      <c r="G27" s="2378">
        <v>0</v>
      </c>
      <c r="H27" s="1227"/>
      <c r="I27" s="1227"/>
      <c r="K27" s="708"/>
      <c r="L27" s="708"/>
      <c r="M27" s="706"/>
    </row>
    <row r="28" spans="1:13" ht="13.5" customHeight="1" x14ac:dyDescent="0.2">
      <c r="A28" s="2374" t="s">
        <v>294</v>
      </c>
      <c r="B28" s="2377">
        <v>0</v>
      </c>
      <c r="C28" s="2377">
        <v>7</v>
      </c>
      <c r="D28" s="2377">
        <v>2</v>
      </c>
      <c r="E28" s="2377">
        <v>11</v>
      </c>
      <c r="F28" s="2377">
        <v>-5</v>
      </c>
      <c r="G28" s="2378">
        <v>51</v>
      </c>
      <c r="H28" s="353"/>
      <c r="I28" s="353"/>
      <c r="K28" s="708"/>
      <c r="L28" s="708"/>
      <c r="M28" s="706"/>
    </row>
    <row r="29" spans="1:13" ht="13.5" customHeight="1" thickBot="1" x14ac:dyDescent="0.25">
      <c r="A29" s="1221" t="s">
        <v>293</v>
      </c>
      <c r="B29" s="1231">
        <v>-2</v>
      </c>
      <c r="C29" s="1231">
        <v>-3</v>
      </c>
      <c r="D29" s="1231">
        <v>-3</v>
      </c>
      <c r="E29" s="1231">
        <v>1</v>
      </c>
      <c r="F29" s="1231">
        <v>-1</v>
      </c>
      <c r="G29" s="1219">
        <v>-23</v>
      </c>
      <c r="H29" s="1227"/>
      <c r="I29" s="1227"/>
      <c r="K29" s="708"/>
      <c r="L29" s="708"/>
      <c r="M29" s="706"/>
    </row>
    <row r="30" spans="1:13" ht="17.25" customHeight="1" x14ac:dyDescent="0.2">
      <c r="A30" s="346" t="s">
        <v>292</v>
      </c>
      <c r="B30" s="344">
        <v>543</v>
      </c>
      <c r="C30" s="344">
        <v>536</v>
      </c>
      <c r="D30" s="344">
        <v>521</v>
      </c>
      <c r="E30" s="344">
        <v>525</v>
      </c>
      <c r="F30" s="344">
        <v>515</v>
      </c>
      <c r="G30" s="344">
        <v>1600</v>
      </c>
      <c r="H30" s="1227"/>
      <c r="I30" s="1227"/>
      <c r="K30" s="703"/>
      <c r="L30" s="703"/>
      <c r="M30" s="707"/>
    </row>
    <row r="31" spans="1:13" ht="13.5" customHeight="1" x14ac:dyDescent="0.2">
      <c r="B31" s="351"/>
      <c r="C31" s="351"/>
      <c r="D31" s="351"/>
      <c r="E31" s="351"/>
      <c r="F31" s="351"/>
      <c r="G31" s="351"/>
      <c r="H31" s="1225"/>
      <c r="I31" s="1225"/>
      <c r="K31" s="705"/>
      <c r="L31" s="705"/>
      <c r="M31" s="706"/>
    </row>
    <row r="32" spans="1:13" ht="13.5" customHeight="1" thickBot="1" x14ac:dyDescent="0.25">
      <c r="A32" s="350" t="s">
        <v>56</v>
      </c>
      <c r="B32" s="1444" t="s">
        <v>1387</v>
      </c>
      <c r="C32" s="1444" t="s">
        <v>1095</v>
      </c>
      <c r="D32" s="1444" t="s">
        <v>964</v>
      </c>
      <c r="E32" s="1444" t="s">
        <v>877</v>
      </c>
      <c r="F32" s="1445" t="s">
        <v>824</v>
      </c>
      <c r="G32" s="1446" t="s">
        <v>1386</v>
      </c>
      <c r="H32" s="1225"/>
      <c r="I32" s="1225"/>
      <c r="K32" s="705"/>
      <c r="L32" s="705"/>
      <c r="M32" s="706"/>
    </row>
    <row r="33" spans="1:14" ht="13.5" customHeight="1" x14ac:dyDescent="0.2">
      <c r="A33" s="349" t="s">
        <v>302</v>
      </c>
      <c r="B33" s="360">
        <v>337</v>
      </c>
      <c r="C33" s="360">
        <v>331</v>
      </c>
      <c r="D33" s="360">
        <v>341</v>
      </c>
      <c r="E33" s="360">
        <v>326</v>
      </c>
      <c r="F33" s="360">
        <v>331</v>
      </c>
      <c r="G33" s="359">
        <v>981</v>
      </c>
      <c r="H33" s="1225"/>
      <c r="I33" s="1225"/>
      <c r="K33" s="705"/>
      <c r="L33" s="705"/>
      <c r="M33" s="706"/>
    </row>
    <row r="34" spans="1:14" ht="13.5" customHeight="1" x14ac:dyDescent="0.2">
      <c r="A34" s="349" t="s">
        <v>301</v>
      </c>
      <c r="B34" s="348">
        <v>-2</v>
      </c>
      <c r="C34" s="348">
        <v>-7</v>
      </c>
      <c r="D34" s="348">
        <v>2</v>
      </c>
      <c r="E34" s="348">
        <v>-1</v>
      </c>
      <c r="F34" s="348">
        <v>-4</v>
      </c>
      <c r="G34" s="348">
        <v>-23</v>
      </c>
      <c r="H34" s="1225"/>
      <c r="I34" s="1225"/>
      <c r="K34" s="705"/>
      <c r="L34" s="705"/>
      <c r="M34" s="706"/>
    </row>
    <row r="35" spans="1:14" ht="13.5" customHeight="1" x14ac:dyDescent="0.2">
      <c r="A35" s="1224" t="s">
        <v>300</v>
      </c>
      <c r="B35" s="1223">
        <v>-4</v>
      </c>
      <c r="C35" s="1223">
        <v>-8</v>
      </c>
      <c r="D35" s="1223">
        <v>-4</v>
      </c>
      <c r="E35" s="1223">
        <v>-3</v>
      </c>
      <c r="F35" s="1223">
        <v>-4</v>
      </c>
      <c r="G35" s="1223">
        <v>-50</v>
      </c>
      <c r="H35" s="1225"/>
      <c r="I35" s="1225"/>
      <c r="K35" s="705"/>
      <c r="L35" s="705"/>
      <c r="M35" s="706"/>
    </row>
    <row r="36" spans="1:14" ht="13.5" customHeight="1" x14ac:dyDescent="0.2">
      <c r="A36" s="1224" t="s">
        <v>299</v>
      </c>
      <c r="B36" s="1223">
        <v>2</v>
      </c>
      <c r="C36" s="1223">
        <v>1</v>
      </c>
      <c r="D36" s="1223">
        <v>6</v>
      </c>
      <c r="E36" s="1223">
        <v>2</v>
      </c>
      <c r="F36" s="1223">
        <v>0</v>
      </c>
      <c r="G36" s="1223">
        <v>27</v>
      </c>
      <c r="H36" s="1225"/>
      <c r="I36" s="1225"/>
      <c r="K36" s="705"/>
      <c r="L36" s="705"/>
      <c r="M36" s="704"/>
    </row>
    <row r="37" spans="1:14" ht="13.5" customHeight="1" x14ac:dyDescent="0.2">
      <c r="A37" s="349" t="s">
        <v>298</v>
      </c>
      <c r="B37" s="348">
        <v>2</v>
      </c>
      <c r="C37" s="348">
        <v>3</v>
      </c>
      <c r="D37" s="348">
        <v>1</v>
      </c>
      <c r="E37" s="348">
        <v>3</v>
      </c>
      <c r="F37" s="348">
        <v>1</v>
      </c>
      <c r="G37" s="348">
        <v>24</v>
      </c>
      <c r="H37" s="1225"/>
      <c r="I37" s="358"/>
      <c r="J37" s="1225"/>
      <c r="K37" s="703"/>
      <c r="L37" s="703"/>
      <c r="M37" s="701"/>
    </row>
    <row r="38" spans="1:14" s="1229" customFormat="1" ht="13.5" customHeight="1" x14ac:dyDescent="0.2">
      <c r="A38" s="1224" t="s">
        <v>297</v>
      </c>
      <c r="B38" s="1223">
        <v>2</v>
      </c>
      <c r="C38" s="1223">
        <v>3</v>
      </c>
      <c r="D38" s="1223">
        <v>1</v>
      </c>
      <c r="E38" s="1223">
        <v>3</v>
      </c>
      <c r="F38" s="1223">
        <v>1</v>
      </c>
      <c r="G38" s="1222">
        <v>26</v>
      </c>
      <c r="H38" s="1225"/>
      <c r="I38" s="358"/>
      <c r="J38" s="1225"/>
      <c r="K38" s="725"/>
      <c r="L38" s="725"/>
      <c r="M38" s="725"/>
      <c r="N38" s="1216"/>
    </row>
    <row r="39" spans="1:14" ht="13.5" customHeight="1" x14ac:dyDescent="0.2">
      <c r="A39" s="1224" t="s">
        <v>296</v>
      </c>
      <c r="B39" s="1223">
        <v>0</v>
      </c>
      <c r="C39" s="1223">
        <v>0</v>
      </c>
      <c r="D39" s="1223">
        <v>0</v>
      </c>
      <c r="E39" s="1223">
        <v>0</v>
      </c>
      <c r="F39" s="1223">
        <v>0</v>
      </c>
      <c r="G39" s="1222">
        <v>-2</v>
      </c>
      <c r="H39" s="1230"/>
      <c r="I39" s="357"/>
      <c r="J39" s="724"/>
      <c r="K39" s="723"/>
      <c r="L39" s="723"/>
      <c r="M39" s="722"/>
      <c r="N39" s="1229"/>
    </row>
    <row r="40" spans="1:14" ht="13.5" customHeight="1" x14ac:dyDescent="0.2">
      <c r="A40" s="2374" t="s">
        <v>295</v>
      </c>
      <c r="B40" s="2379">
        <v>3</v>
      </c>
      <c r="C40" s="2379">
        <v>3</v>
      </c>
      <c r="D40" s="2379">
        <v>-6</v>
      </c>
      <c r="E40" s="2379">
        <v>0</v>
      </c>
      <c r="F40" s="2379">
        <v>3</v>
      </c>
      <c r="G40" s="2378">
        <v>0</v>
      </c>
      <c r="H40" s="1225"/>
      <c r="I40" s="1228"/>
      <c r="J40" s="1227"/>
      <c r="K40" s="721"/>
      <c r="L40" s="720"/>
      <c r="M40" s="720"/>
    </row>
    <row r="41" spans="1:14" ht="13.5" customHeight="1" x14ac:dyDescent="0.2">
      <c r="A41" s="2374" t="s">
        <v>294</v>
      </c>
      <c r="B41" s="2379">
        <v>-7</v>
      </c>
      <c r="C41" s="2379">
        <v>7</v>
      </c>
      <c r="D41" s="2379">
        <v>-7</v>
      </c>
      <c r="E41" s="2379">
        <v>13</v>
      </c>
      <c r="F41" s="2379">
        <v>-5</v>
      </c>
      <c r="G41" s="2378">
        <v>19</v>
      </c>
      <c r="H41" s="1225"/>
      <c r="I41" s="1228"/>
      <c r="J41" s="1227"/>
      <c r="K41" s="719"/>
      <c r="L41" s="718"/>
      <c r="M41" s="717"/>
    </row>
    <row r="42" spans="1:14" ht="13.5" customHeight="1" thickBot="1" x14ac:dyDescent="0.25">
      <c r="A42" s="1221" t="s">
        <v>293</v>
      </c>
      <c r="B42" s="1220">
        <v>-1</v>
      </c>
      <c r="C42" s="1220">
        <v>-1</v>
      </c>
      <c r="D42" s="1220">
        <v>-2</v>
      </c>
      <c r="E42" s="1220">
        <v>0</v>
      </c>
      <c r="F42" s="1220">
        <v>-1</v>
      </c>
      <c r="G42" s="1219">
        <v>-12</v>
      </c>
      <c r="H42" s="1225"/>
      <c r="I42" s="1228"/>
      <c r="J42" s="1227"/>
      <c r="K42" s="716"/>
      <c r="L42" s="716"/>
      <c r="M42" s="715"/>
    </row>
    <row r="43" spans="1:14" ht="17.25" customHeight="1" x14ac:dyDescent="0.2">
      <c r="A43" s="346" t="s">
        <v>292</v>
      </c>
      <c r="B43" s="348">
        <v>333</v>
      </c>
      <c r="C43" s="348">
        <v>337</v>
      </c>
      <c r="D43" s="348">
        <v>331</v>
      </c>
      <c r="E43" s="345">
        <v>341</v>
      </c>
      <c r="F43" s="345">
        <v>326</v>
      </c>
      <c r="G43" s="344">
        <v>1001</v>
      </c>
      <c r="H43" s="1225"/>
      <c r="I43" s="1228"/>
      <c r="J43" s="1227"/>
      <c r="K43" s="713"/>
      <c r="L43" s="713"/>
      <c r="M43" s="706"/>
    </row>
    <row r="44" spans="1:14" ht="13.5" customHeight="1" x14ac:dyDescent="0.2">
      <c r="B44" s="351"/>
      <c r="C44" s="351"/>
      <c r="D44" s="351"/>
      <c r="E44" s="351"/>
      <c r="F44" s="351"/>
      <c r="G44" s="351"/>
      <c r="H44" s="1225"/>
      <c r="I44" s="354"/>
      <c r="J44" s="353"/>
      <c r="K44" s="713"/>
      <c r="L44" s="713"/>
      <c r="M44" s="706"/>
    </row>
    <row r="45" spans="1:14" ht="13.5" customHeight="1" thickBot="1" x14ac:dyDescent="0.25">
      <c r="A45" s="350" t="s">
        <v>188</v>
      </c>
      <c r="B45" s="1444" t="s">
        <v>1387</v>
      </c>
      <c r="C45" s="1444" t="s">
        <v>1095</v>
      </c>
      <c r="D45" s="1444" t="s">
        <v>964</v>
      </c>
      <c r="E45" s="1444" t="s">
        <v>877</v>
      </c>
      <c r="F45" s="1445" t="s">
        <v>824</v>
      </c>
      <c r="G45" s="1446" t="s">
        <v>1386</v>
      </c>
      <c r="H45" s="1225"/>
      <c r="I45" s="354"/>
      <c r="J45" s="1227"/>
      <c r="K45" s="713"/>
      <c r="L45" s="713"/>
      <c r="M45" s="706"/>
    </row>
    <row r="46" spans="1:14" ht="13.5" customHeight="1" x14ac:dyDescent="0.2">
      <c r="A46" s="349" t="s">
        <v>302</v>
      </c>
      <c r="B46" s="348">
        <v>207</v>
      </c>
      <c r="C46" s="348">
        <v>214</v>
      </c>
      <c r="D46" s="348">
        <v>231</v>
      </c>
      <c r="E46" s="348">
        <v>231</v>
      </c>
      <c r="F46" s="348">
        <v>232</v>
      </c>
      <c r="G46" s="356">
        <v>692</v>
      </c>
      <c r="H46" s="1225"/>
      <c r="I46" s="1228"/>
      <c r="J46" s="1227"/>
      <c r="K46" s="713"/>
      <c r="L46" s="713"/>
      <c r="M46" s="706"/>
    </row>
    <row r="47" spans="1:14" ht="13.5" customHeight="1" x14ac:dyDescent="0.2">
      <c r="A47" s="349" t="s">
        <v>301</v>
      </c>
      <c r="B47" s="348">
        <v>0</v>
      </c>
      <c r="C47" s="348">
        <v>-5</v>
      </c>
      <c r="D47" s="348">
        <v>-7</v>
      </c>
      <c r="E47" s="348">
        <v>0</v>
      </c>
      <c r="F47" s="348">
        <v>-4</v>
      </c>
      <c r="G47" s="355">
        <v>-54</v>
      </c>
      <c r="H47" s="1225"/>
      <c r="I47" s="1228"/>
      <c r="J47" s="1227"/>
      <c r="K47" s="713"/>
      <c r="L47" s="713"/>
      <c r="M47" s="706"/>
    </row>
    <row r="48" spans="1:14" ht="13.5" customHeight="1" x14ac:dyDescent="0.2">
      <c r="A48" s="1224" t="s">
        <v>300</v>
      </c>
      <c r="B48" s="1223">
        <v>0</v>
      </c>
      <c r="C48" s="1223">
        <v>-4</v>
      </c>
      <c r="D48" s="1223">
        <v>-8</v>
      </c>
      <c r="E48" s="1223">
        <v>0</v>
      </c>
      <c r="F48" s="1223">
        <v>-5</v>
      </c>
      <c r="G48" s="1223">
        <v>-55</v>
      </c>
      <c r="H48" s="1225"/>
      <c r="I48" s="1228"/>
      <c r="J48" s="1227"/>
      <c r="K48" s="712"/>
      <c r="L48" s="712"/>
      <c r="M48" s="707"/>
    </row>
    <row r="49" spans="1:13" ht="13.5" customHeight="1" x14ac:dyDescent="0.2">
      <c r="A49" s="1224" t="s">
        <v>299</v>
      </c>
      <c r="B49" s="1223">
        <v>0</v>
      </c>
      <c r="C49" s="1223">
        <v>-1</v>
      </c>
      <c r="D49" s="1223">
        <v>1</v>
      </c>
      <c r="E49" s="1223">
        <v>0</v>
      </c>
      <c r="F49" s="1223">
        <v>1</v>
      </c>
      <c r="G49" s="1223">
        <v>1</v>
      </c>
      <c r="H49" s="1225"/>
      <c r="I49" s="354"/>
      <c r="J49" s="353"/>
      <c r="K49" s="713"/>
      <c r="L49" s="713"/>
      <c r="M49" s="706"/>
    </row>
    <row r="50" spans="1:13" ht="13.5" customHeight="1" x14ac:dyDescent="0.2">
      <c r="A50" s="349" t="s">
        <v>298</v>
      </c>
      <c r="B50" s="348">
        <v>1</v>
      </c>
      <c r="C50" s="348">
        <v>3</v>
      </c>
      <c r="D50" s="348">
        <v>0</v>
      </c>
      <c r="E50" s="348">
        <v>-1</v>
      </c>
      <c r="F50" s="348">
        <v>4</v>
      </c>
      <c r="G50" s="352">
        <v>23</v>
      </c>
      <c r="H50" s="1225"/>
      <c r="I50" s="1225"/>
      <c r="K50" s="713"/>
      <c r="L50" s="713"/>
      <c r="M50" s="706"/>
    </row>
    <row r="51" spans="1:13" ht="13.5" customHeight="1" x14ac:dyDescent="0.2">
      <c r="A51" s="1224" t="s">
        <v>297</v>
      </c>
      <c r="B51" s="1223">
        <v>1</v>
      </c>
      <c r="C51" s="1223">
        <v>3</v>
      </c>
      <c r="D51" s="1223">
        <v>0</v>
      </c>
      <c r="E51" s="1223">
        <v>-1</v>
      </c>
      <c r="F51" s="1223">
        <v>4</v>
      </c>
      <c r="G51" s="1222">
        <v>23</v>
      </c>
      <c r="H51" s="1225"/>
      <c r="I51" s="1225"/>
      <c r="K51" s="714"/>
      <c r="L51" s="713"/>
      <c r="M51" s="706"/>
    </row>
    <row r="52" spans="1:13" ht="13.5" customHeight="1" x14ac:dyDescent="0.2">
      <c r="A52" s="1224" t="s">
        <v>296</v>
      </c>
      <c r="B52" s="1223">
        <v>0</v>
      </c>
      <c r="C52" s="1223">
        <v>0</v>
      </c>
      <c r="D52" s="1223">
        <v>0</v>
      </c>
      <c r="E52" s="1223">
        <v>0</v>
      </c>
      <c r="F52" s="1223">
        <v>0</v>
      </c>
      <c r="G52" s="1222">
        <v>0</v>
      </c>
      <c r="H52" s="1225"/>
      <c r="I52" s="1225"/>
      <c r="K52" s="712"/>
      <c r="L52" s="712"/>
      <c r="M52" s="707"/>
    </row>
    <row r="53" spans="1:13" ht="13.5" customHeight="1" x14ac:dyDescent="0.2">
      <c r="A53" s="2374" t="s">
        <v>295</v>
      </c>
      <c r="B53" s="2379">
        <v>3</v>
      </c>
      <c r="C53" s="2379">
        <v>3</v>
      </c>
      <c r="D53" s="2379">
        <v>-5</v>
      </c>
      <c r="E53" s="2379">
        <v>0</v>
      </c>
      <c r="F53" s="2379">
        <v>3</v>
      </c>
      <c r="G53" s="2378">
        <v>0</v>
      </c>
      <c r="H53" s="1226"/>
      <c r="I53" s="1225"/>
      <c r="K53" s="713"/>
      <c r="L53" s="713"/>
      <c r="M53" s="706"/>
    </row>
    <row r="54" spans="1:13" ht="13.5" customHeight="1" x14ac:dyDescent="0.2">
      <c r="A54" s="2374" t="s">
        <v>294</v>
      </c>
      <c r="B54" s="2379">
        <v>1</v>
      </c>
      <c r="C54" s="2379">
        <v>-8</v>
      </c>
      <c r="D54" s="2379">
        <v>-5</v>
      </c>
      <c r="E54" s="2379">
        <v>1</v>
      </c>
      <c r="F54" s="2379">
        <v>-4</v>
      </c>
      <c r="G54" s="2378">
        <v>-28</v>
      </c>
      <c r="H54" s="1225"/>
      <c r="I54" s="1225"/>
      <c r="K54" s="712"/>
      <c r="L54" s="712"/>
      <c r="M54" s="707"/>
    </row>
    <row r="55" spans="1:13" ht="13.5" customHeight="1" thickBot="1" x14ac:dyDescent="0.25">
      <c r="A55" s="1221" t="s">
        <v>293</v>
      </c>
      <c r="B55" s="1220">
        <v>-1</v>
      </c>
      <c r="C55" s="1220">
        <v>-1</v>
      </c>
      <c r="D55" s="1220">
        <v>-1</v>
      </c>
      <c r="E55" s="1220">
        <v>0</v>
      </c>
      <c r="F55" s="1220">
        <v>-1</v>
      </c>
      <c r="G55" s="1219">
        <v>-8</v>
      </c>
      <c r="H55" s="1225"/>
      <c r="I55" s="1225"/>
      <c r="K55" s="711"/>
      <c r="L55" s="711"/>
      <c r="M55" s="706"/>
    </row>
    <row r="56" spans="1:13" ht="17.25" customHeight="1" x14ac:dyDescent="0.2">
      <c r="A56" s="346" t="s">
        <v>292</v>
      </c>
      <c r="B56" s="348">
        <v>212</v>
      </c>
      <c r="C56" s="348">
        <v>207</v>
      </c>
      <c r="D56" s="348">
        <v>214</v>
      </c>
      <c r="E56" s="345">
        <v>231</v>
      </c>
      <c r="F56" s="345">
        <v>231</v>
      </c>
      <c r="G56" s="344">
        <v>633</v>
      </c>
      <c r="H56" s="1225"/>
      <c r="I56" s="1225"/>
      <c r="K56" s="710"/>
      <c r="L56" s="710"/>
      <c r="M56" s="709"/>
    </row>
    <row r="57" spans="1:13" ht="13.5" customHeight="1" x14ac:dyDescent="0.2">
      <c r="B57" s="351"/>
      <c r="C57" s="351"/>
      <c r="D57" s="351"/>
      <c r="E57" s="351"/>
      <c r="F57" s="351"/>
      <c r="G57" s="351"/>
      <c r="H57" s="1225"/>
      <c r="I57" s="1225"/>
      <c r="K57" s="708"/>
      <c r="L57" s="708"/>
      <c r="M57" s="706"/>
    </row>
    <row r="58" spans="1:13" ht="13.5" customHeight="1" thickBot="1" x14ac:dyDescent="0.25">
      <c r="A58" s="350" t="s">
        <v>852</v>
      </c>
      <c r="B58" s="1444" t="s">
        <v>1387</v>
      </c>
      <c r="C58" s="1444" t="s">
        <v>1095</v>
      </c>
      <c r="D58" s="1444" t="s">
        <v>964</v>
      </c>
      <c r="E58" s="1444" t="s">
        <v>877</v>
      </c>
      <c r="F58" s="1445" t="s">
        <v>824</v>
      </c>
      <c r="G58" s="1446" t="s">
        <v>1386</v>
      </c>
      <c r="H58" s="1225"/>
      <c r="I58" s="1225"/>
      <c r="K58" s="708"/>
      <c r="L58" s="708"/>
      <c r="M58" s="706"/>
    </row>
    <row r="59" spans="1:13" ht="13.5" customHeight="1" x14ac:dyDescent="0.2">
      <c r="A59" s="349" t="s">
        <v>302</v>
      </c>
      <c r="B59" s="348">
        <v>14</v>
      </c>
      <c r="C59" s="348">
        <v>13</v>
      </c>
      <c r="D59" s="348">
        <v>14</v>
      </c>
      <c r="E59" s="348">
        <v>18</v>
      </c>
      <c r="F59" s="348">
        <v>19</v>
      </c>
      <c r="G59" s="348">
        <v>55</v>
      </c>
      <c r="H59" s="1225"/>
      <c r="I59" s="1225"/>
      <c r="K59" s="708"/>
      <c r="L59" s="708"/>
      <c r="M59" s="706"/>
    </row>
    <row r="60" spans="1:13" ht="13.5" customHeight="1" x14ac:dyDescent="0.2">
      <c r="A60" s="349" t="s">
        <v>301</v>
      </c>
      <c r="B60" s="348">
        <v>0</v>
      </c>
      <c r="C60" s="348">
        <v>-1</v>
      </c>
      <c r="D60" s="348">
        <v>0</v>
      </c>
      <c r="E60" s="348">
        <v>0</v>
      </c>
      <c r="F60" s="348">
        <v>-3</v>
      </c>
      <c r="G60" s="348">
        <v>-2</v>
      </c>
      <c r="H60" s="1225"/>
      <c r="I60" s="1225"/>
      <c r="K60" s="703"/>
      <c r="L60" s="703"/>
      <c r="M60" s="707"/>
    </row>
    <row r="61" spans="1:13" ht="13.5" customHeight="1" x14ac:dyDescent="0.2">
      <c r="A61" s="1224" t="s">
        <v>300</v>
      </c>
      <c r="B61" s="1223">
        <v>0</v>
      </c>
      <c r="C61" s="1223">
        <v>-1</v>
      </c>
      <c r="D61" s="1223">
        <v>-1</v>
      </c>
      <c r="E61" s="1223">
        <v>1</v>
      </c>
      <c r="F61" s="1223">
        <v>-1</v>
      </c>
      <c r="G61" s="1223">
        <v>0</v>
      </c>
      <c r="H61" s="1225"/>
      <c r="I61" s="1225"/>
      <c r="K61" s="705"/>
      <c r="L61" s="705"/>
      <c r="M61" s="706"/>
    </row>
    <row r="62" spans="1:13" ht="13.5" customHeight="1" x14ac:dyDescent="0.2">
      <c r="A62" s="1224" t="s">
        <v>299</v>
      </c>
      <c r="B62" s="1223">
        <v>0</v>
      </c>
      <c r="C62" s="1223">
        <v>0</v>
      </c>
      <c r="D62" s="1223">
        <v>1</v>
      </c>
      <c r="E62" s="1223">
        <v>-1</v>
      </c>
      <c r="F62" s="1223">
        <v>-2</v>
      </c>
      <c r="G62" s="1223">
        <v>-2</v>
      </c>
      <c r="H62" s="1225"/>
      <c r="I62" s="1225"/>
      <c r="K62" s="705"/>
      <c r="L62" s="705"/>
      <c r="M62" s="706"/>
    </row>
    <row r="63" spans="1:13" ht="13.5" customHeight="1" x14ac:dyDescent="0.2">
      <c r="A63" s="349" t="s">
        <v>298</v>
      </c>
      <c r="B63" s="348">
        <v>1</v>
      </c>
      <c r="C63" s="348">
        <v>1</v>
      </c>
      <c r="D63" s="348">
        <v>1</v>
      </c>
      <c r="E63" s="348">
        <v>1</v>
      </c>
      <c r="F63" s="348">
        <v>1</v>
      </c>
      <c r="G63" s="348">
        <v>1</v>
      </c>
      <c r="H63" s="1225"/>
      <c r="I63" s="1225"/>
      <c r="K63" s="705"/>
      <c r="L63" s="705"/>
      <c r="M63" s="706"/>
    </row>
    <row r="64" spans="1:13" ht="13.5" customHeight="1" x14ac:dyDescent="0.2">
      <c r="A64" s="1224" t="s">
        <v>297</v>
      </c>
      <c r="B64" s="1223">
        <v>1</v>
      </c>
      <c r="C64" s="1223">
        <v>1</v>
      </c>
      <c r="D64" s="1223">
        <v>1</v>
      </c>
      <c r="E64" s="1223">
        <v>1</v>
      </c>
      <c r="F64" s="1223">
        <v>1</v>
      </c>
      <c r="G64" s="1222">
        <v>5</v>
      </c>
      <c r="H64" s="1225"/>
      <c r="I64" s="1225"/>
      <c r="K64" s="703"/>
      <c r="L64" s="702"/>
      <c r="M64" s="707"/>
    </row>
    <row r="65" spans="1:13" ht="13.5" customHeight="1" x14ac:dyDescent="0.2">
      <c r="A65" s="1224" t="s">
        <v>296</v>
      </c>
      <c r="B65" s="1223">
        <v>0</v>
      </c>
      <c r="C65" s="1223">
        <v>0</v>
      </c>
      <c r="D65" s="1223">
        <v>0</v>
      </c>
      <c r="E65" s="1223">
        <v>0</v>
      </c>
      <c r="F65" s="1223">
        <v>0</v>
      </c>
      <c r="G65" s="1222">
        <v>-4</v>
      </c>
      <c r="H65" s="1225"/>
      <c r="I65" s="1225"/>
      <c r="K65" s="705"/>
      <c r="L65" s="705"/>
      <c r="M65" s="706"/>
    </row>
    <row r="66" spans="1:13" ht="13.5" customHeight="1" x14ac:dyDescent="0.2">
      <c r="A66" s="2374" t="s">
        <v>295</v>
      </c>
      <c r="B66" s="2379">
        <v>1</v>
      </c>
      <c r="C66" s="2379">
        <v>1</v>
      </c>
      <c r="D66" s="2379">
        <v>-1</v>
      </c>
      <c r="E66" s="2379">
        <v>0</v>
      </c>
      <c r="F66" s="2379">
        <v>1</v>
      </c>
      <c r="G66" s="2378">
        <v>0</v>
      </c>
      <c r="H66" s="1225"/>
      <c r="I66" s="1225"/>
      <c r="J66" s="1217"/>
      <c r="K66" s="705"/>
      <c r="L66" s="705"/>
      <c r="M66" s="704"/>
    </row>
    <row r="67" spans="1:13" ht="13.5" customHeight="1" x14ac:dyDescent="0.2">
      <c r="A67" s="2374" t="s">
        <v>294</v>
      </c>
      <c r="B67" s="2379">
        <v>-3</v>
      </c>
      <c r="C67" s="2379">
        <v>0</v>
      </c>
      <c r="D67" s="2379">
        <v>-1</v>
      </c>
      <c r="E67" s="2379">
        <v>-5</v>
      </c>
      <c r="F67" s="2379">
        <v>0</v>
      </c>
      <c r="G67" s="2378">
        <v>-14</v>
      </c>
      <c r="H67" s="1217"/>
      <c r="I67" s="1217"/>
      <c r="J67" s="1217"/>
      <c r="K67" s="703"/>
      <c r="L67" s="702"/>
      <c r="M67" s="701"/>
    </row>
    <row r="68" spans="1:13" ht="13.5" customHeight="1" thickBot="1" x14ac:dyDescent="0.25">
      <c r="A68" s="1221" t="s">
        <v>293</v>
      </c>
      <c r="B68" s="1220">
        <v>0</v>
      </c>
      <c r="C68" s="1220">
        <v>0</v>
      </c>
      <c r="D68" s="1220">
        <v>0</v>
      </c>
      <c r="E68" s="1220">
        <v>0</v>
      </c>
      <c r="F68" s="1220">
        <v>0</v>
      </c>
      <c r="G68" s="1219">
        <v>-1</v>
      </c>
      <c r="H68" s="1217"/>
      <c r="I68" s="1217"/>
      <c r="J68" s="1217"/>
      <c r="K68" s="700"/>
      <c r="L68" s="700"/>
      <c r="M68" s="700"/>
    </row>
    <row r="69" spans="1:13" ht="17.25" customHeight="1" x14ac:dyDescent="0.2">
      <c r="A69" s="346" t="s">
        <v>292</v>
      </c>
      <c r="B69" s="348">
        <v>13</v>
      </c>
      <c r="C69" s="348">
        <v>14</v>
      </c>
      <c r="D69" s="348">
        <v>13</v>
      </c>
      <c r="E69" s="345">
        <v>14</v>
      </c>
      <c r="F69" s="345">
        <v>18</v>
      </c>
      <c r="G69" s="344">
        <v>40</v>
      </c>
      <c r="H69" s="1217"/>
      <c r="I69" s="1217"/>
      <c r="J69" s="1217"/>
      <c r="K69" s="699"/>
      <c r="L69" s="699"/>
      <c r="M69" s="699"/>
    </row>
    <row r="70" spans="1:13" ht="20.100000000000001" customHeight="1" x14ac:dyDescent="0.2">
      <c r="H70" s="1218"/>
      <c r="I70" s="1217"/>
      <c r="J70" s="1217"/>
      <c r="K70" s="1217"/>
      <c r="L70" s="1217"/>
      <c r="M70" s="1217"/>
    </row>
    <row r="71" spans="1:13" ht="20.100000000000001" customHeight="1" x14ac:dyDescent="0.2">
      <c r="H71" s="1217"/>
      <c r="I71" s="1217"/>
      <c r="J71" s="1217"/>
    </row>
    <row r="72" spans="1:13" ht="20.100000000000001" customHeight="1" x14ac:dyDescent="0.2">
      <c r="A72" s="1217"/>
      <c r="B72" s="1217"/>
      <c r="C72" s="1217"/>
      <c r="D72" s="1217"/>
      <c r="E72" s="1217"/>
      <c r="F72" s="1217"/>
      <c r="G72" s="1217"/>
      <c r="H72" s="1217"/>
      <c r="I72" s="1217"/>
      <c r="J72" s="1217"/>
    </row>
    <row r="73" spans="1:13" ht="20.100000000000001" customHeight="1" x14ac:dyDescent="0.2">
      <c r="A73" s="1217"/>
      <c r="B73" s="1217"/>
      <c r="C73" s="1217"/>
      <c r="D73" s="1217"/>
      <c r="E73" s="1217"/>
      <c r="F73" s="1217"/>
      <c r="G73" s="1217"/>
      <c r="H73" s="1217"/>
      <c r="I73" s="1217"/>
      <c r="J73" s="1217"/>
    </row>
    <row r="74" spans="1:13" ht="20.100000000000001" customHeight="1" x14ac:dyDescent="0.2">
      <c r="G74" s="1217"/>
      <c r="H74" s="1217"/>
      <c r="I74" s="1217"/>
      <c r="J74" s="1217"/>
    </row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</sheetData>
  <printOptions horizontalCentered="1"/>
  <pageMargins left="0.7" right="0.7" top="0.75" bottom="0.75" header="0.3" footer="0.3"/>
  <pageSetup paperSize="9" scale="76" orientation="portrait" r:id="rId1"/>
  <headerFooter>
    <oddFooter xml:space="preserve">&amp;C&amp;"Calibri,Regular"&amp;7&amp;K000000Fact book - Q3 2019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F8AC9-BF26-43F9-9610-C546A393A4EE}">
  <sheetPr codeName="Sheet8">
    <tabColor theme="6" tint="0.59999389629810485"/>
  </sheetPr>
  <dimension ref="A1:Q71"/>
  <sheetViews>
    <sheetView view="pageBreakPreview" topLeftCell="A74" zoomScale="120" zoomScaleNormal="100" zoomScaleSheetLayoutView="120" zoomScalePageLayoutView="85" workbookViewId="0">
      <selection activeCell="U41" sqref="U41"/>
    </sheetView>
  </sheetViews>
  <sheetFormatPr defaultColWidth="9.140625" defaultRowHeight="15" x14ac:dyDescent="0.25"/>
  <cols>
    <col min="1" max="1" width="22.85546875" customWidth="1"/>
    <col min="2" max="5" width="6.5703125" customWidth="1"/>
    <col min="6" max="17" width="5" customWidth="1"/>
  </cols>
  <sheetData>
    <row r="1" spans="1:17" ht="13.5" customHeight="1" thickBot="1" x14ac:dyDescent="0.3">
      <c r="A1" s="2321" t="s">
        <v>160</v>
      </c>
      <c r="B1" s="161"/>
      <c r="C1" s="161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49"/>
      <c r="O1" s="149"/>
      <c r="P1" s="149"/>
      <c r="Q1" s="148"/>
    </row>
    <row r="2" spans="1:17" ht="13.5" customHeight="1" x14ac:dyDescent="0.25">
      <c r="A2" s="133"/>
      <c r="B2" s="132" t="s">
        <v>310</v>
      </c>
      <c r="C2" s="132" t="s">
        <v>310</v>
      </c>
      <c r="D2" s="132" t="s">
        <v>310</v>
      </c>
      <c r="E2" s="132" t="s">
        <v>310</v>
      </c>
      <c r="F2" s="336" t="s">
        <v>308</v>
      </c>
      <c r="G2" s="132" t="s">
        <v>288</v>
      </c>
      <c r="H2" s="132" t="s">
        <v>287</v>
      </c>
      <c r="I2" s="132" t="s">
        <v>309</v>
      </c>
      <c r="J2" s="132" t="s">
        <v>308</v>
      </c>
      <c r="K2" s="132" t="s">
        <v>288</v>
      </c>
      <c r="L2" s="132" t="s">
        <v>287</v>
      </c>
      <c r="M2" s="132" t="s">
        <v>309</v>
      </c>
      <c r="N2" s="132" t="s">
        <v>308</v>
      </c>
      <c r="O2" s="132" t="s">
        <v>288</v>
      </c>
      <c r="P2" s="132" t="s">
        <v>287</v>
      </c>
      <c r="Q2" s="132" t="s">
        <v>309</v>
      </c>
    </row>
    <row r="3" spans="1:17" ht="13.5" customHeight="1" thickBot="1" x14ac:dyDescent="0.3">
      <c r="A3" s="131" t="s">
        <v>324</v>
      </c>
      <c r="B3" s="130">
        <v>2018</v>
      </c>
      <c r="C3" s="130">
        <v>2017</v>
      </c>
      <c r="D3" s="130">
        <v>2016</v>
      </c>
      <c r="E3" s="130">
        <v>2015</v>
      </c>
      <c r="F3" s="334">
        <v>2019</v>
      </c>
      <c r="G3" s="130">
        <v>2019</v>
      </c>
      <c r="H3" s="130">
        <v>2019</v>
      </c>
      <c r="I3" s="130">
        <v>2018</v>
      </c>
      <c r="J3" s="130">
        <v>2018</v>
      </c>
      <c r="K3" s="130">
        <v>2018</v>
      </c>
      <c r="L3" s="130">
        <v>2018</v>
      </c>
      <c r="M3" s="130">
        <v>2017</v>
      </c>
      <c r="N3" s="130">
        <v>2017</v>
      </c>
      <c r="O3" s="130">
        <v>2017</v>
      </c>
      <c r="P3" s="130">
        <v>2017</v>
      </c>
      <c r="Q3" s="130">
        <v>2016</v>
      </c>
    </row>
    <row r="4" spans="1:17" ht="13.5" customHeight="1" x14ac:dyDescent="0.25">
      <c r="A4" s="133" t="s">
        <v>340</v>
      </c>
      <c r="B4" s="159">
        <f>+I4+J4+K4+L4</f>
        <v>1440</v>
      </c>
      <c r="C4" s="159">
        <v>1543</v>
      </c>
      <c r="D4" s="159">
        <v>1369</v>
      </c>
      <c r="E4" s="159">
        <v>1261</v>
      </c>
      <c r="F4" s="333">
        <v>359</v>
      </c>
      <c r="G4" s="159">
        <v>361</v>
      </c>
      <c r="H4" s="159">
        <v>347</v>
      </c>
      <c r="I4" s="159">
        <v>360</v>
      </c>
      <c r="J4" s="159">
        <v>358</v>
      </c>
      <c r="K4" s="159">
        <v>364</v>
      </c>
      <c r="L4" s="159">
        <v>358</v>
      </c>
      <c r="M4" s="159">
        <v>394</v>
      </c>
      <c r="N4" s="159">
        <v>375</v>
      </c>
      <c r="O4" s="159">
        <v>393</v>
      </c>
      <c r="P4" s="159">
        <v>381</v>
      </c>
      <c r="Q4" s="159">
        <v>365</v>
      </c>
    </row>
    <row r="5" spans="1:17" ht="13.5" customHeight="1" x14ac:dyDescent="0.25">
      <c r="A5" s="133" t="s">
        <v>339</v>
      </c>
      <c r="B5" s="159">
        <f>+I5+J5+K5+L5</f>
        <v>258</v>
      </c>
      <c r="C5" s="159">
        <v>313</v>
      </c>
      <c r="D5" s="159">
        <v>306</v>
      </c>
      <c r="E5" s="159">
        <v>299</v>
      </c>
      <c r="F5" s="333">
        <v>62</v>
      </c>
      <c r="G5" s="159">
        <v>61</v>
      </c>
      <c r="H5" s="159">
        <v>62</v>
      </c>
      <c r="I5" s="159">
        <v>64</v>
      </c>
      <c r="J5" s="159">
        <v>54</v>
      </c>
      <c r="K5" s="159">
        <v>59</v>
      </c>
      <c r="L5" s="159">
        <v>81</v>
      </c>
      <c r="M5" s="159">
        <v>83</v>
      </c>
      <c r="N5" s="159">
        <v>77</v>
      </c>
      <c r="O5" s="159">
        <v>74</v>
      </c>
      <c r="P5" s="159">
        <v>79</v>
      </c>
      <c r="Q5" s="159">
        <v>88</v>
      </c>
    </row>
    <row r="6" spans="1:17" ht="13.5" customHeight="1" x14ac:dyDescent="0.25">
      <c r="A6" s="133" t="s">
        <v>338</v>
      </c>
      <c r="B6" s="159">
        <f>+I6+J6+K6+L6</f>
        <v>23</v>
      </c>
      <c r="C6" s="159">
        <v>27</v>
      </c>
      <c r="D6" s="159">
        <v>30</v>
      </c>
      <c r="E6" s="159">
        <v>31</v>
      </c>
      <c r="F6" s="333">
        <v>6</v>
      </c>
      <c r="G6" s="159">
        <v>5</v>
      </c>
      <c r="H6" s="159">
        <v>5</v>
      </c>
      <c r="I6" s="159">
        <v>7</v>
      </c>
      <c r="J6" s="159">
        <v>6</v>
      </c>
      <c r="K6" s="159">
        <v>5</v>
      </c>
      <c r="L6" s="159">
        <v>5</v>
      </c>
      <c r="M6" s="159">
        <v>6</v>
      </c>
      <c r="N6" s="159">
        <v>7</v>
      </c>
      <c r="O6" s="159">
        <v>7</v>
      </c>
      <c r="P6" s="159">
        <v>7</v>
      </c>
      <c r="Q6" s="159">
        <v>8</v>
      </c>
    </row>
    <row r="7" spans="1:17" ht="23.25" customHeight="1" x14ac:dyDescent="0.25">
      <c r="A7" s="160" t="s">
        <v>337</v>
      </c>
      <c r="B7" s="159">
        <f>+I7+J7+K7+L7</f>
        <v>173</v>
      </c>
      <c r="C7" s="159">
        <v>224</v>
      </c>
      <c r="D7" s="159">
        <v>226</v>
      </c>
      <c r="E7" s="159">
        <v>225</v>
      </c>
      <c r="F7" s="333">
        <v>36</v>
      </c>
      <c r="G7" s="159">
        <v>57</v>
      </c>
      <c r="H7" s="159">
        <v>30</v>
      </c>
      <c r="I7" s="159">
        <v>53</v>
      </c>
      <c r="J7" s="159">
        <v>21</v>
      </c>
      <c r="K7" s="159">
        <v>65</v>
      </c>
      <c r="L7" s="159">
        <v>34</v>
      </c>
      <c r="M7" s="159">
        <v>45</v>
      </c>
      <c r="N7" s="159">
        <v>55</v>
      </c>
      <c r="O7" s="159">
        <v>48</v>
      </c>
      <c r="P7" s="159">
        <v>76</v>
      </c>
      <c r="Q7" s="159">
        <v>69</v>
      </c>
    </row>
    <row r="8" spans="1:17" ht="13.5" customHeight="1" x14ac:dyDescent="0.25">
      <c r="A8" s="133" t="s">
        <v>336</v>
      </c>
      <c r="B8" s="159">
        <f>+I8+J8+K8+L8</f>
        <v>49</v>
      </c>
      <c r="C8" s="159">
        <v>59</v>
      </c>
      <c r="D8" s="159">
        <v>59</v>
      </c>
      <c r="E8" s="159">
        <v>55</v>
      </c>
      <c r="F8" s="333">
        <v>10</v>
      </c>
      <c r="G8" s="159">
        <v>11</v>
      </c>
      <c r="H8" s="159">
        <v>3</v>
      </c>
      <c r="I8" s="159">
        <v>15</v>
      </c>
      <c r="J8" s="159">
        <v>10</v>
      </c>
      <c r="K8" s="159">
        <v>17</v>
      </c>
      <c r="L8" s="159">
        <v>7</v>
      </c>
      <c r="M8" s="159">
        <v>19</v>
      </c>
      <c r="N8" s="159">
        <v>10</v>
      </c>
      <c r="O8" s="159">
        <v>17</v>
      </c>
      <c r="P8" s="159">
        <v>13</v>
      </c>
      <c r="Q8" s="159">
        <v>18</v>
      </c>
    </row>
    <row r="9" spans="1:17" ht="13.5" customHeight="1" x14ac:dyDescent="0.25">
      <c r="A9" s="133" t="s">
        <v>335</v>
      </c>
      <c r="B9" s="159">
        <f>+I9+J9+K9+L9-1</f>
        <v>302</v>
      </c>
      <c r="C9" s="159">
        <v>307</v>
      </c>
      <c r="D9" s="159">
        <v>297</v>
      </c>
      <c r="E9" s="159">
        <v>307</v>
      </c>
      <c r="F9" s="333">
        <v>70</v>
      </c>
      <c r="G9" s="159">
        <v>77</v>
      </c>
      <c r="H9" s="159">
        <v>86</v>
      </c>
      <c r="I9" s="159">
        <v>72</v>
      </c>
      <c r="J9" s="159">
        <v>73</v>
      </c>
      <c r="K9" s="159">
        <v>82</v>
      </c>
      <c r="L9" s="159">
        <v>76</v>
      </c>
      <c r="M9" s="159">
        <v>73</v>
      </c>
      <c r="N9" s="159">
        <v>75</v>
      </c>
      <c r="O9" s="159">
        <v>84</v>
      </c>
      <c r="P9" s="159">
        <v>75</v>
      </c>
      <c r="Q9" s="159">
        <v>83</v>
      </c>
    </row>
    <row r="10" spans="1:17" ht="13.5" customHeight="1" x14ac:dyDescent="0.25">
      <c r="A10" s="133" t="s">
        <v>334</v>
      </c>
      <c r="B10" s="159">
        <f>+I10+J10+K10+L10</f>
        <v>218</v>
      </c>
      <c r="C10" s="159">
        <v>228</v>
      </c>
      <c r="D10" s="159">
        <v>226</v>
      </c>
      <c r="E10" s="159">
        <v>271</v>
      </c>
      <c r="F10" s="333">
        <v>67</v>
      </c>
      <c r="G10" s="159">
        <v>50</v>
      </c>
      <c r="H10" s="159">
        <v>57</v>
      </c>
      <c r="I10" s="159">
        <v>49</v>
      </c>
      <c r="J10" s="159">
        <v>57</v>
      </c>
      <c r="K10" s="159">
        <v>58</v>
      </c>
      <c r="L10" s="159">
        <v>54</v>
      </c>
      <c r="M10" s="159">
        <v>51</v>
      </c>
      <c r="N10" s="159">
        <v>62</v>
      </c>
      <c r="O10" s="159">
        <v>64</v>
      </c>
      <c r="P10" s="159">
        <v>51</v>
      </c>
      <c r="Q10" s="159">
        <v>54</v>
      </c>
    </row>
    <row r="11" spans="1:17" ht="13.5" customHeight="1" x14ac:dyDescent="0.25">
      <c r="A11" s="133" t="s">
        <v>333</v>
      </c>
      <c r="B11" s="159">
        <f>+I11+J11+K11+L11</f>
        <v>399</v>
      </c>
      <c r="C11" s="159">
        <v>465</v>
      </c>
      <c r="D11" s="159">
        <v>531</v>
      </c>
      <c r="E11" s="159">
        <v>548</v>
      </c>
      <c r="F11" s="333">
        <v>113</v>
      </c>
      <c r="G11" s="159">
        <v>99</v>
      </c>
      <c r="H11" s="159">
        <v>102</v>
      </c>
      <c r="I11" s="159">
        <v>92</v>
      </c>
      <c r="J11" s="159">
        <v>98</v>
      </c>
      <c r="K11" s="159">
        <v>112</v>
      </c>
      <c r="L11" s="159">
        <v>97</v>
      </c>
      <c r="M11" s="159">
        <v>115</v>
      </c>
      <c r="N11" s="159">
        <v>113</v>
      </c>
      <c r="O11" s="159">
        <v>115</v>
      </c>
      <c r="P11" s="159">
        <v>122</v>
      </c>
      <c r="Q11" s="159">
        <v>133</v>
      </c>
    </row>
    <row r="12" spans="1:17" ht="13.5" customHeight="1" x14ac:dyDescent="0.25">
      <c r="A12" s="133" t="s">
        <v>332</v>
      </c>
      <c r="B12" s="159">
        <f>+I12+J12+K12+L12</f>
        <v>116</v>
      </c>
      <c r="C12" s="159">
        <v>143</v>
      </c>
      <c r="D12" s="159">
        <v>161</v>
      </c>
      <c r="E12" s="159">
        <v>177</v>
      </c>
      <c r="F12" s="333">
        <v>34</v>
      </c>
      <c r="G12" s="159">
        <v>22</v>
      </c>
      <c r="H12" s="159">
        <v>24</v>
      </c>
      <c r="I12" s="159">
        <v>22</v>
      </c>
      <c r="J12" s="159">
        <v>31</v>
      </c>
      <c r="K12" s="159">
        <v>30</v>
      </c>
      <c r="L12" s="159">
        <v>33</v>
      </c>
      <c r="M12" s="159">
        <v>32</v>
      </c>
      <c r="N12" s="159">
        <v>36</v>
      </c>
      <c r="O12" s="159">
        <v>36</v>
      </c>
      <c r="P12" s="159">
        <v>39</v>
      </c>
      <c r="Q12" s="159">
        <v>39</v>
      </c>
    </row>
    <row r="13" spans="1:17" ht="13.5" customHeight="1" thickBot="1" x14ac:dyDescent="0.3">
      <c r="A13" s="133" t="s">
        <v>331</v>
      </c>
      <c r="B13" s="158">
        <f>+I13+J13+K13+L13+1</f>
        <v>15</v>
      </c>
      <c r="C13" s="158">
        <v>60</v>
      </c>
      <c r="D13" s="158">
        <v>33</v>
      </c>
      <c r="E13" s="158">
        <v>56</v>
      </c>
      <c r="F13" s="335">
        <v>-1</v>
      </c>
      <c r="G13" s="158">
        <v>0</v>
      </c>
      <c r="H13" s="158">
        <v>21</v>
      </c>
      <c r="I13" s="158">
        <v>-14</v>
      </c>
      <c r="J13" s="158">
        <v>-5</v>
      </c>
      <c r="K13" s="158">
        <v>8</v>
      </c>
      <c r="L13" s="158">
        <v>25</v>
      </c>
      <c r="M13" s="158">
        <v>21</v>
      </c>
      <c r="N13" s="158">
        <v>4</v>
      </c>
      <c r="O13" s="158">
        <v>12</v>
      </c>
      <c r="P13" s="158">
        <v>23</v>
      </c>
      <c r="Q13" s="158">
        <v>10</v>
      </c>
    </row>
    <row r="14" spans="1:17" ht="13.5" customHeight="1" thickBot="1" x14ac:dyDescent="0.3">
      <c r="A14" s="157" t="s">
        <v>160</v>
      </c>
      <c r="B14" s="135">
        <f>+I14+J14+K14+L14</f>
        <v>2993</v>
      </c>
      <c r="C14" s="135">
        <v>3369</v>
      </c>
      <c r="D14" s="135">
        <v>3238</v>
      </c>
      <c r="E14" s="135">
        <v>3230</v>
      </c>
      <c r="F14" s="337">
        <v>756</v>
      </c>
      <c r="G14" s="135">
        <v>743</v>
      </c>
      <c r="H14" s="135">
        <v>737</v>
      </c>
      <c r="I14" s="135">
        <f>SUM(I4:I13)</f>
        <v>720</v>
      </c>
      <c r="J14" s="135">
        <f>SUM(J4:J13)</f>
        <v>703</v>
      </c>
      <c r="K14" s="135">
        <f>SUM(K4:K13)</f>
        <v>800</v>
      </c>
      <c r="L14" s="135">
        <v>770</v>
      </c>
      <c r="M14" s="135">
        <v>839</v>
      </c>
      <c r="N14" s="135">
        <v>814</v>
      </c>
      <c r="O14" s="135">
        <v>850</v>
      </c>
      <c r="P14" s="135">
        <v>866</v>
      </c>
      <c r="Q14" s="135">
        <v>867</v>
      </c>
    </row>
    <row r="15" spans="1:17" ht="13.5" customHeight="1" x14ac:dyDescent="0.25">
      <c r="A15" s="156"/>
      <c r="B15" s="155"/>
      <c r="C15" s="155"/>
      <c r="D15" s="155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3"/>
      <c r="Q15" s="153"/>
    </row>
    <row r="16" spans="1:17" ht="17.25" customHeight="1" x14ac:dyDescent="0.25">
      <c r="A16" s="152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1:17" ht="13.5" customHeight="1" thickBot="1" x14ac:dyDescent="0.3">
      <c r="A17" s="151" t="s">
        <v>123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49"/>
      <c r="Q17" s="149"/>
    </row>
    <row r="18" spans="1:17" ht="13.5" customHeight="1" x14ac:dyDescent="0.25">
      <c r="A18" s="133"/>
      <c r="B18" s="132" t="s">
        <v>310</v>
      </c>
      <c r="C18" s="132" t="s">
        <v>310</v>
      </c>
      <c r="D18" s="132" t="s">
        <v>310</v>
      </c>
      <c r="E18" s="132" t="s">
        <v>310</v>
      </c>
      <c r="F18" s="336" t="s">
        <v>308</v>
      </c>
      <c r="G18" s="132" t="s">
        <v>288</v>
      </c>
      <c r="H18" s="132" t="s">
        <v>287</v>
      </c>
      <c r="I18" s="132" t="s">
        <v>309</v>
      </c>
      <c r="J18" s="132" t="s">
        <v>308</v>
      </c>
      <c r="K18" s="132" t="s">
        <v>288</v>
      </c>
      <c r="L18" s="132" t="s">
        <v>287</v>
      </c>
      <c r="M18" s="132" t="s">
        <v>309</v>
      </c>
      <c r="N18" s="132" t="s">
        <v>308</v>
      </c>
      <c r="O18" s="132" t="s">
        <v>288</v>
      </c>
      <c r="P18" s="132" t="s">
        <v>287</v>
      </c>
      <c r="Q18" s="132" t="s">
        <v>309</v>
      </c>
    </row>
    <row r="19" spans="1:17" ht="13.5" customHeight="1" thickBot="1" x14ac:dyDescent="0.3">
      <c r="A19" s="131" t="s">
        <v>324</v>
      </c>
      <c r="B19" s="130">
        <v>2018</v>
      </c>
      <c r="C19" s="130">
        <v>2017</v>
      </c>
      <c r="D19" s="130">
        <v>2016</v>
      </c>
      <c r="E19" s="130">
        <v>2015</v>
      </c>
      <c r="F19" s="334">
        <v>2019</v>
      </c>
      <c r="G19" s="130">
        <v>2019</v>
      </c>
      <c r="H19" s="130">
        <v>2019</v>
      </c>
      <c r="I19" s="130">
        <v>2018</v>
      </c>
      <c r="J19" s="130">
        <v>2018</v>
      </c>
      <c r="K19" s="130">
        <v>2018</v>
      </c>
      <c r="L19" s="130">
        <v>2018</v>
      </c>
      <c r="M19" s="130">
        <v>2017</v>
      </c>
      <c r="N19" s="130">
        <v>2017</v>
      </c>
      <c r="O19" s="130">
        <v>2017</v>
      </c>
      <c r="P19" s="130">
        <v>2017</v>
      </c>
      <c r="Q19" s="130">
        <v>2016</v>
      </c>
    </row>
    <row r="20" spans="1:17" ht="13.5" customHeight="1" x14ac:dyDescent="0.25">
      <c r="A20" s="147" t="s">
        <v>330</v>
      </c>
      <c r="B20" s="140">
        <f>+I20+J20+K20+L20-1</f>
        <v>-484</v>
      </c>
      <c r="C20" s="140">
        <v>-565</v>
      </c>
      <c r="D20" s="140">
        <v>-573</v>
      </c>
      <c r="E20" s="140">
        <v>-485</v>
      </c>
      <c r="F20" s="338">
        <v>-125</v>
      </c>
      <c r="G20" s="140">
        <v>-137</v>
      </c>
      <c r="H20" s="140">
        <v>-128</v>
      </c>
      <c r="I20" s="140">
        <v>-120</v>
      </c>
      <c r="J20" s="140">
        <v>-121</v>
      </c>
      <c r="K20" s="140">
        <v>-119</v>
      </c>
      <c r="L20" s="140">
        <v>-123</v>
      </c>
      <c r="M20" s="140">
        <v>-128</v>
      </c>
      <c r="N20" s="140">
        <v>-151</v>
      </c>
      <c r="O20" s="140">
        <v>-157</v>
      </c>
      <c r="P20" s="140">
        <v>-129</v>
      </c>
      <c r="Q20" s="140">
        <v>-165</v>
      </c>
    </row>
    <row r="21" spans="1:17" ht="13.5" customHeight="1" x14ac:dyDescent="0.25">
      <c r="A21" s="146" t="s">
        <v>329</v>
      </c>
      <c r="B21" s="145">
        <f>+I21+J21+K21+L21-1</f>
        <v>-60</v>
      </c>
      <c r="C21" s="145">
        <v>-66</v>
      </c>
      <c r="D21" s="145">
        <v>-79</v>
      </c>
      <c r="E21" s="145">
        <v>-84</v>
      </c>
      <c r="F21" s="341">
        <v>-13</v>
      </c>
      <c r="G21" s="145">
        <v>-14</v>
      </c>
      <c r="H21" s="145">
        <v>-12</v>
      </c>
      <c r="I21" s="145">
        <v>-26</v>
      </c>
      <c r="J21" s="145">
        <v>-10</v>
      </c>
      <c r="K21" s="145">
        <v>-12</v>
      </c>
      <c r="L21" s="145">
        <v>-11</v>
      </c>
      <c r="M21" s="145">
        <v>-21</v>
      </c>
      <c r="N21" s="145">
        <v>-14</v>
      </c>
      <c r="O21" s="145">
        <v>-16</v>
      </c>
      <c r="P21" s="145">
        <v>-15</v>
      </c>
      <c r="Q21" s="145">
        <v>-33</v>
      </c>
    </row>
    <row r="22" spans="1:17" ht="23.25" customHeight="1" x14ac:dyDescent="0.25">
      <c r="A22" s="146" t="s">
        <v>328</v>
      </c>
      <c r="B22" s="145">
        <f>+I22+J22+K22+L22</f>
        <v>-83</v>
      </c>
      <c r="C22" s="145">
        <v>-101</v>
      </c>
      <c r="D22" s="145">
        <v>-125</v>
      </c>
      <c r="E22" s="145">
        <v>-145</v>
      </c>
      <c r="F22" s="341">
        <v>-15</v>
      </c>
      <c r="G22" s="145">
        <v>-17</v>
      </c>
      <c r="H22" s="145">
        <v>-18</v>
      </c>
      <c r="I22" s="145">
        <v>-20</v>
      </c>
      <c r="J22" s="145">
        <v>-19</v>
      </c>
      <c r="K22" s="145">
        <v>-22</v>
      </c>
      <c r="L22" s="145">
        <v>-22</v>
      </c>
      <c r="M22" s="145">
        <v>-24</v>
      </c>
      <c r="N22" s="145">
        <v>-24</v>
      </c>
      <c r="O22" s="145">
        <v>-25</v>
      </c>
      <c r="P22" s="145">
        <v>-28</v>
      </c>
      <c r="Q22" s="145">
        <v>-33</v>
      </c>
    </row>
    <row r="23" spans="1:17" ht="13.5" customHeight="1" x14ac:dyDescent="0.25">
      <c r="A23" s="146" t="s">
        <v>327</v>
      </c>
      <c r="B23" s="145">
        <f>+I23+J23+K23+L23</f>
        <v>-312</v>
      </c>
      <c r="C23" s="145">
        <v>-309</v>
      </c>
      <c r="D23" s="145">
        <v>-309</v>
      </c>
      <c r="E23" s="145">
        <v>-373</v>
      </c>
      <c r="F23" s="341">
        <v>-29</v>
      </c>
      <c r="G23" s="145">
        <v>-27</v>
      </c>
      <c r="H23" s="145">
        <v>-30</v>
      </c>
      <c r="I23" s="145">
        <v>-83</v>
      </c>
      <c r="J23" s="145">
        <v>-71</v>
      </c>
      <c r="K23" s="145">
        <v>-84</v>
      </c>
      <c r="L23" s="145">
        <v>-74</v>
      </c>
      <c r="M23" s="145">
        <v>-84</v>
      </c>
      <c r="N23" s="145">
        <v>-72</v>
      </c>
      <c r="O23" s="145">
        <v>-76</v>
      </c>
      <c r="P23" s="145">
        <v>-77</v>
      </c>
      <c r="Q23" s="145">
        <v>-79</v>
      </c>
    </row>
    <row r="24" spans="1:17" ht="13.5" customHeight="1" thickBot="1" x14ac:dyDescent="0.3">
      <c r="A24" s="127" t="s">
        <v>326</v>
      </c>
      <c r="B24" s="144">
        <f>+I24+J24+K24+L24+2</f>
        <v>-627</v>
      </c>
      <c r="C24" s="144">
        <v>-581</v>
      </c>
      <c r="D24" s="144">
        <v>-560</v>
      </c>
      <c r="E24" s="144">
        <v>-398</v>
      </c>
      <c r="F24" s="340">
        <f>-182-2</f>
        <v>-184</v>
      </c>
      <c r="G24" s="144">
        <v>-109</v>
      </c>
      <c r="H24" s="144">
        <v>-406</v>
      </c>
      <c r="I24" s="144">
        <v>-141</v>
      </c>
      <c r="J24" s="144">
        <v>-102</v>
      </c>
      <c r="K24" s="144">
        <v>-113</v>
      </c>
      <c r="L24" s="2528">
        <v>-273</v>
      </c>
      <c r="M24" s="144">
        <v>-168</v>
      </c>
      <c r="N24" s="144">
        <v>-116</v>
      </c>
      <c r="O24" s="144">
        <v>-159</v>
      </c>
      <c r="P24" s="144">
        <v>-138</v>
      </c>
      <c r="Q24" s="144">
        <v>-165</v>
      </c>
    </row>
    <row r="25" spans="1:17" ht="13.5" customHeight="1" thickBot="1" x14ac:dyDescent="0.3">
      <c r="A25" s="136" t="s">
        <v>325</v>
      </c>
      <c r="B25" s="143">
        <f>+I25+J25+K25+L25</f>
        <v>-1566</v>
      </c>
      <c r="C25" s="143">
        <v>-1622</v>
      </c>
      <c r="D25" s="143">
        <v>-1646</v>
      </c>
      <c r="E25" s="143">
        <v>-1485</v>
      </c>
      <c r="F25" s="339">
        <v>-366</v>
      </c>
      <c r="G25" s="143">
        <v>-304</v>
      </c>
      <c r="H25" s="143">
        <v>-594</v>
      </c>
      <c r="I25" s="143">
        <f>SUM(I20:I24)</f>
        <v>-390</v>
      </c>
      <c r="J25" s="143">
        <f>SUM(J20:J24)</f>
        <v>-323</v>
      </c>
      <c r="K25" s="143">
        <f>SUM(K20:K24)</f>
        <v>-350</v>
      </c>
      <c r="L25" s="2529">
        <v>-503</v>
      </c>
      <c r="M25" s="143">
        <v>-425</v>
      </c>
      <c r="N25" s="143">
        <v>-377</v>
      </c>
      <c r="O25" s="143">
        <v>-433</v>
      </c>
      <c r="P25" s="143">
        <v>-387</v>
      </c>
      <c r="Q25" s="143">
        <v>-475</v>
      </c>
    </row>
    <row r="26" spans="1:17" ht="13.5" customHeight="1" x14ac:dyDescent="0.2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</row>
    <row r="27" spans="1:17" ht="13.5" customHeight="1" x14ac:dyDescent="0.2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</row>
    <row r="28" spans="1:17" ht="13.5" customHeight="1" thickBot="1" x14ac:dyDescent="0.3">
      <c r="A28" s="988" t="s">
        <v>1582</v>
      </c>
      <c r="B28" s="988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1"/>
      <c r="N28" s="141"/>
      <c r="O28" s="141"/>
      <c r="P28" s="141"/>
      <c r="Q28" s="141"/>
    </row>
    <row r="29" spans="1:17" ht="17.25" customHeight="1" x14ac:dyDescent="0.25">
      <c r="A29" s="133"/>
      <c r="B29" s="133"/>
      <c r="C29" s="132" t="s">
        <v>310</v>
      </c>
      <c r="D29" s="132" t="s">
        <v>310</v>
      </c>
      <c r="E29" s="132" t="s">
        <v>310</v>
      </c>
      <c r="F29" s="132" t="s">
        <v>309</v>
      </c>
      <c r="G29" s="132" t="s">
        <v>308</v>
      </c>
      <c r="H29" s="132" t="s">
        <v>288</v>
      </c>
      <c r="I29" s="132" t="s">
        <v>287</v>
      </c>
      <c r="J29" s="132" t="s">
        <v>309</v>
      </c>
      <c r="K29" s="132" t="s">
        <v>308</v>
      </c>
      <c r="L29" s="132" t="s">
        <v>288</v>
      </c>
      <c r="M29" s="132" t="s">
        <v>287</v>
      </c>
      <c r="N29" s="132" t="s">
        <v>309</v>
      </c>
      <c r="O29" s="132" t="s">
        <v>308</v>
      </c>
      <c r="P29" s="132" t="s">
        <v>288</v>
      </c>
      <c r="Q29" s="132" t="s">
        <v>287</v>
      </c>
    </row>
    <row r="30" spans="1:17" ht="13.5" customHeight="1" thickBot="1" x14ac:dyDescent="0.3">
      <c r="A30" s="131" t="s">
        <v>324</v>
      </c>
      <c r="B30" s="131"/>
      <c r="C30" s="130">
        <v>2017</v>
      </c>
      <c r="D30" s="130">
        <v>2016</v>
      </c>
      <c r="E30" s="130">
        <v>2015</v>
      </c>
      <c r="F30" s="130">
        <v>2017</v>
      </c>
      <c r="G30" s="130">
        <v>2017</v>
      </c>
      <c r="H30" s="130">
        <v>2017</v>
      </c>
      <c r="I30" s="130">
        <v>2017</v>
      </c>
      <c r="J30" s="130">
        <v>2016</v>
      </c>
      <c r="K30" s="130">
        <v>2016</v>
      </c>
      <c r="L30" s="130">
        <v>2016</v>
      </c>
      <c r="M30" s="130">
        <v>2016</v>
      </c>
      <c r="N30" s="130">
        <v>2015</v>
      </c>
      <c r="O30" s="130">
        <v>2015</v>
      </c>
      <c r="P30" s="130">
        <v>2015</v>
      </c>
      <c r="Q30" s="130">
        <v>2015</v>
      </c>
    </row>
    <row r="31" spans="1:17" ht="13.5" customHeight="1" x14ac:dyDescent="0.25">
      <c r="A31" s="689" t="s">
        <v>323</v>
      </c>
      <c r="B31" s="689"/>
      <c r="C31" s="688"/>
      <c r="D31" s="688"/>
      <c r="E31" s="140"/>
      <c r="F31" s="140"/>
      <c r="G31" s="140"/>
      <c r="H31" s="140"/>
      <c r="I31" s="140"/>
      <c r="J31" s="688"/>
      <c r="K31" s="688"/>
      <c r="L31" s="688"/>
      <c r="M31" s="688"/>
      <c r="N31" s="688"/>
      <c r="O31" s="688"/>
      <c r="P31" s="688"/>
      <c r="Q31" s="2320"/>
    </row>
    <row r="32" spans="1:17" ht="13.5" customHeight="1" x14ac:dyDescent="0.25">
      <c r="A32" s="138" t="s">
        <v>316</v>
      </c>
      <c r="B32" s="138"/>
      <c r="C32" s="2530">
        <v>-1</v>
      </c>
      <c r="D32" s="2530">
        <v>-1</v>
      </c>
      <c r="E32" s="2530" t="s">
        <v>322</v>
      </c>
      <c r="F32" s="2530">
        <v>0</v>
      </c>
      <c r="G32" s="2530">
        <v>0</v>
      </c>
      <c r="H32" s="2530">
        <v>-1</v>
      </c>
      <c r="I32" s="2530" t="s">
        <v>87</v>
      </c>
      <c r="J32" s="2530">
        <v>-1</v>
      </c>
      <c r="K32" s="2530" t="s">
        <v>322</v>
      </c>
      <c r="L32" s="2530" t="s">
        <v>322</v>
      </c>
      <c r="M32" s="2530">
        <v>0</v>
      </c>
      <c r="N32" s="2530">
        <v>0</v>
      </c>
      <c r="O32" s="2530">
        <v>-1</v>
      </c>
      <c r="P32" s="2530">
        <v>0</v>
      </c>
      <c r="Q32" s="2530">
        <v>1</v>
      </c>
    </row>
    <row r="33" spans="1:17" ht="13.5" customHeight="1" thickBot="1" x14ac:dyDescent="0.3">
      <c r="A33" s="127" t="s">
        <v>315</v>
      </c>
      <c r="B33" s="127"/>
      <c r="C33" s="2531">
        <v>1</v>
      </c>
      <c r="D33" s="2531">
        <v>1</v>
      </c>
      <c r="E33" s="2531">
        <v>1</v>
      </c>
      <c r="F33" s="2531">
        <v>1</v>
      </c>
      <c r="G33" s="2531">
        <v>0</v>
      </c>
      <c r="H33" s="2531">
        <v>0</v>
      </c>
      <c r="I33" s="2531" t="s">
        <v>87</v>
      </c>
      <c r="J33" s="2531">
        <v>1</v>
      </c>
      <c r="K33" s="2531" t="s">
        <v>322</v>
      </c>
      <c r="L33" s="2531" t="s">
        <v>322</v>
      </c>
      <c r="M33" s="2531">
        <v>0</v>
      </c>
      <c r="N33" s="2531">
        <v>0</v>
      </c>
      <c r="O33" s="2531">
        <v>1</v>
      </c>
      <c r="P33" s="2531" t="s">
        <v>87</v>
      </c>
      <c r="Q33" s="2531">
        <v>0</v>
      </c>
    </row>
    <row r="34" spans="1:17" ht="13.5" customHeight="1" thickBot="1" x14ac:dyDescent="0.3">
      <c r="A34" s="136" t="s">
        <v>321</v>
      </c>
      <c r="B34" s="136"/>
      <c r="C34" s="2532" t="s">
        <v>313</v>
      </c>
      <c r="D34" s="2532" t="s">
        <v>313</v>
      </c>
      <c r="E34" s="2532">
        <v>1</v>
      </c>
      <c r="F34" s="2532">
        <v>1</v>
      </c>
      <c r="G34" s="2532">
        <v>0</v>
      </c>
      <c r="H34" s="2532">
        <v>-1</v>
      </c>
      <c r="I34" s="2532" t="s">
        <v>87</v>
      </c>
      <c r="J34" s="2532" t="s">
        <v>313</v>
      </c>
      <c r="K34" s="2532" t="s">
        <v>313</v>
      </c>
      <c r="L34" s="2532" t="s">
        <v>313</v>
      </c>
      <c r="M34" s="2532">
        <v>0</v>
      </c>
      <c r="N34" s="2532">
        <v>0</v>
      </c>
      <c r="O34" s="2532" t="s">
        <v>313</v>
      </c>
      <c r="P34" s="2532" t="s">
        <v>313</v>
      </c>
      <c r="Q34" s="2532">
        <v>1</v>
      </c>
    </row>
    <row r="35" spans="1:17" ht="13.5" customHeight="1" x14ac:dyDescent="0.25">
      <c r="A35" s="139"/>
      <c r="B35" s="139"/>
      <c r="C35" s="2533"/>
      <c r="D35" s="2533"/>
      <c r="E35" s="2533"/>
      <c r="F35" s="2533"/>
      <c r="G35" s="2533"/>
      <c r="H35" s="2533"/>
      <c r="I35" s="2533"/>
      <c r="J35" s="2533"/>
      <c r="K35" s="2533"/>
      <c r="L35" s="2533"/>
      <c r="M35" s="2533"/>
      <c r="N35" s="2533"/>
      <c r="O35" s="2533"/>
      <c r="P35" s="2533"/>
      <c r="Q35" s="2533"/>
    </row>
    <row r="36" spans="1:17" ht="13.5" customHeight="1" x14ac:dyDescent="0.25">
      <c r="A36" s="138" t="s">
        <v>318</v>
      </c>
      <c r="B36" s="138"/>
      <c r="C36" s="2534">
        <v>-426</v>
      </c>
      <c r="D36" s="2534">
        <v>-600</v>
      </c>
      <c r="E36" s="2534">
        <v>-605</v>
      </c>
      <c r="F36" s="2534">
        <v>-97</v>
      </c>
      <c r="G36" s="2534">
        <v>-116</v>
      </c>
      <c r="H36" s="2534">
        <v>-111</v>
      </c>
      <c r="I36" s="2534">
        <v>-102</v>
      </c>
      <c r="J36" s="2534">
        <v>-231</v>
      </c>
      <c r="K36" s="2534">
        <v>-119</v>
      </c>
      <c r="L36" s="2534">
        <v>-119</v>
      </c>
      <c r="M36" s="2534">
        <v>-131</v>
      </c>
      <c r="N36" s="2534">
        <v>-129</v>
      </c>
      <c r="O36" s="2534">
        <v>-142</v>
      </c>
      <c r="P36" s="2534">
        <v>-206</v>
      </c>
      <c r="Q36" s="2534">
        <v>-128</v>
      </c>
    </row>
    <row r="37" spans="1:17" s="1229" customFormat="1" ht="13.5" customHeight="1" x14ac:dyDescent="0.2">
      <c r="A37" s="138" t="s">
        <v>317</v>
      </c>
      <c r="B37" s="138"/>
      <c r="C37" s="2530">
        <v>300</v>
      </c>
      <c r="D37" s="2530">
        <v>474</v>
      </c>
      <c r="E37" s="2530">
        <v>448</v>
      </c>
      <c r="F37" s="2530">
        <v>61</v>
      </c>
      <c r="G37" s="2530">
        <v>86</v>
      </c>
      <c r="H37" s="2530">
        <v>86</v>
      </c>
      <c r="I37" s="2530">
        <v>67</v>
      </c>
      <c r="J37" s="2530">
        <v>193</v>
      </c>
      <c r="K37" s="2530">
        <v>91</v>
      </c>
      <c r="L37" s="2530">
        <v>90</v>
      </c>
      <c r="M37" s="2530">
        <v>100</v>
      </c>
      <c r="N37" s="2530">
        <v>82</v>
      </c>
      <c r="O37" s="2530">
        <v>109</v>
      </c>
      <c r="P37" s="2530">
        <v>172</v>
      </c>
      <c r="Q37" s="2530">
        <v>85</v>
      </c>
    </row>
    <row r="38" spans="1:17" ht="13.5" customHeight="1" x14ac:dyDescent="0.25">
      <c r="A38" s="138" t="s">
        <v>320</v>
      </c>
      <c r="B38" s="138"/>
      <c r="C38" s="2530">
        <v>54</v>
      </c>
      <c r="D38" s="2530">
        <v>57</v>
      </c>
      <c r="E38" s="2530">
        <v>63</v>
      </c>
      <c r="F38" s="2530">
        <v>13</v>
      </c>
      <c r="G38" s="2530">
        <v>16</v>
      </c>
      <c r="H38" s="2530">
        <v>14</v>
      </c>
      <c r="I38" s="2530">
        <v>11</v>
      </c>
      <c r="J38" s="2530">
        <v>21</v>
      </c>
      <c r="K38" s="2530">
        <v>12</v>
      </c>
      <c r="L38" s="2530">
        <v>12</v>
      </c>
      <c r="M38" s="2530">
        <v>12</v>
      </c>
      <c r="N38" s="2530">
        <v>17</v>
      </c>
      <c r="O38" s="2530">
        <v>20</v>
      </c>
      <c r="P38" s="2530">
        <v>14</v>
      </c>
      <c r="Q38" s="2530">
        <v>12</v>
      </c>
    </row>
    <row r="39" spans="1:17" ht="13.5" customHeight="1" x14ac:dyDescent="0.25">
      <c r="A39" s="138" t="s">
        <v>316</v>
      </c>
      <c r="B39" s="138"/>
      <c r="C39" s="2530">
        <v>-908</v>
      </c>
      <c r="D39" s="2530">
        <v>-1056</v>
      </c>
      <c r="E39" s="2530">
        <v>-1074</v>
      </c>
      <c r="F39" s="2530">
        <v>-251</v>
      </c>
      <c r="G39" s="2530">
        <v>-189</v>
      </c>
      <c r="H39" s="2530">
        <v>-215</v>
      </c>
      <c r="I39" s="2530">
        <v>-253</v>
      </c>
      <c r="J39" s="2530">
        <v>-275</v>
      </c>
      <c r="K39" s="2530">
        <v>-293</v>
      </c>
      <c r="L39" s="2530">
        <v>-248</v>
      </c>
      <c r="M39" s="2530">
        <v>-240</v>
      </c>
      <c r="N39" s="2530">
        <v>-420</v>
      </c>
      <c r="O39" s="2530">
        <v>-220</v>
      </c>
      <c r="P39" s="2530">
        <v>-220</v>
      </c>
      <c r="Q39" s="2530">
        <v>-214</v>
      </c>
    </row>
    <row r="40" spans="1:17" ht="13.5" customHeight="1" thickBot="1" x14ac:dyDescent="0.3">
      <c r="A40" s="137" t="s">
        <v>315</v>
      </c>
      <c r="B40" s="137"/>
      <c r="C40" s="2535">
        <v>642</v>
      </c>
      <c r="D40" s="2535">
        <v>639</v>
      </c>
      <c r="E40" s="2535">
        <v>693</v>
      </c>
      <c r="F40" s="2535">
        <v>202</v>
      </c>
      <c r="G40" s="2535">
        <v>122</v>
      </c>
      <c r="H40" s="2535">
        <v>147</v>
      </c>
      <c r="I40" s="2535">
        <v>171</v>
      </c>
      <c r="J40" s="2535">
        <v>165</v>
      </c>
      <c r="K40" s="2535">
        <v>174</v>
      </c>
      <c r="L40" s="2535">
        <v>148</v>
      </c>
      <c r="M40" s="2535">
        <v>152</v>
      </c>
      <c r="N40" s="2535">
        <v>278</v>
      </c>
      <c r="O40" s="2535">
        <v>122</v>
      </c>
      <c r="P40" s="2535">
        <v>148</v>
      </c>
      <c r="Q40" s="2535">
        <v>145</v>
      </c>
    </row>
    <row r="41" spans="1:17" ht="13.5" customHeight="1" thickBot="1" x14ac:dyDescent="0.3">
      <c r="A41" s="136" t="s">
        <v>319</v>
      </c>
      <c r="B41" s="136"/>
      <c r="C41" s="2532">
        <v>-338</v>
      </c>
      <c r="D41" s="2532">
        <v>-486</v>
      </c>
      <c r="E41" s="2532">
        <v>-475</v>
      </c>
      <c r="F41" s="2532">
        <v>-72</v>
      </c>
      <c r="G41" s="2532">
        <v>-81</v>
      </c>
      <c r="H41" s="2532">
        <v>-79</v>
      </c>
      <c r="I41" s="2532">
        <v>-106</v>
      </c>
      <c r="J41" s="2532">
        <v>-127</v>
      </c>
      <c r="K41" s="2532">
        <v>-135</v>
      </c>
      <c r="L41" s="2532">
        <v>-117</v>
      </c>
      <c r="M41" s="2532">
        <v>-107</v>
      </c>
      <c r="N41" s="2532">
        <v>-172</v>
      </c>
      <c r="O41" s="2532">
        <v>-111</v>
      </c>
      <c r="P41" s="2532">
        <v>-92</v>
      </c>
      <c r="Q41" s="2532">
        <v>-100</v>
      </c>
    </row>
    <row r="42" spans="1:17" ht="17.25" customHeight="1" x14ac:dyDescent="0.25">
      <c r="A42" s="139"/>
      <c r="B42" s="139"/>
      <c r="C42" s="2533"/>
      <c r="D42" s="2533"/>
      <c r="E42" s="2533"/>
      <c r="F42" s="2533"/>
      <c r="G42" s="2533"/>
      <c r="H42" s="2533"/>
      <c r="I42" s="2533"/>
      <c r="J42" s="2533"/>
      <c r="K42" s="2533"/>
      <c r="L42" s="2533"/>
      <c r="M42" s="2533"/>
      <c r="N42" s="2533"/>
      <c r="O42" s="2533"/>
      <c r="P42" s="2533"/>
      <c r="Q42" s="2533"/>
    </row>
    <row r="43" spans="1:17" ht="13.5" customHeight="1" x14ac:dyDescent="0.25">
      <c r="A43" s="138" t="s">
        <v>318</v>
      </c>
      <c r="B43" s="138"/>
      <c r="C43" s="2534">
        <v>-9</v>
      </c>
      <c r="D43" s="2534">
        <v>-9</v>
      </c>
      <c r="E43" s="2534">
        <v>-11</v>
      </c>
      <c r="F43" s="2534">
        <v>-5</v>
      </c>
      <c r="G43" s="2534">
        <v>-1</v>
      </c>
      <c r="H43" s="2534">
        <v>-1</v>
      </c>
      <c r="I43" s="2534">
        <v>-2</v>
      </c>
      <c r="J43" s="2534">
        <v>-3</v>
      </c>
      <c r="K43" s="2534">
        <v>-2</v>
      </c>
      <c r="L43" s="2534">
        <v>-2</v>
      </c>
      <c r="M43" s="2534">
        <v>-2</v>
      </c>
      <c r="N43" s="2534">
        <v>-2</v>
      </c>
      <c r="O43" s="2534">
        <v>-4</v>
      </c>
      <c r="P43" s="2534">
        <v>-1</v>
      </c>
      <c r="Q43" s="2534">
        <v>-4</v>
      </c>
    </row>
    <row r="44" spans="1:17" ht="13.5" customHeight="1" x14ac:dyDescent="0.25">
      <c r="A44" s="138" t="s">
        <v>317</v>
      </c>
      <c r="B44" s="138"/>
      <c r="C44" s="2530">
        <v>9</v>
      </c>
      <c r="D44" s="2530">
        <v>9</v>
      </c>
      <c r="E44" s="2530">
        <v>11</v>
      </c>
      <c r="F44" s="2530">
        <v>5</v>
      </c>
      <c r="G44" s="2530">
        <v>1</v>
      </c>
      <c r="H44" s="2530">
        <v>1</v>
      </c>
      <c r="I44" s="2530">
        <v>2</v>
      </c>
      <c r="J44" s="2530">
        <v>3</v>
      </c>
      <c r="K44" s="2530">
        <v>2</v>
      </c>
      <c r="L44" s="2530">
        <v>3</v>
      </c>
      <c r="M44" s="2530">
        <v>1</v>
      </c>
      <c r="N44" s="2530">
        <v>2</v>
      </c>
      <c r="O44" s="2530">
        <v>4</v>
      </c>
      <c r="P44" s="2530">
        <v>1</v>
      </c>
      <c r="Q44" s="2530">
        <v>4</v>
      </c>
    </row>
    <row r="45" spans="1:17" ht="13.5" customHeight="1" x14ac:dyDescent="0.25">
      <c r="A45" s="138" t="s">
        <v>316</v>
      </c>
      <c r="B45" s="138"/>
      <c r="C45" s="2530">
        <v>-92</v>
      </c>
      <c r="D45" s="2530">
        <v>-96</v>
      </c>
      <c r="E45" s="2530">
        <v>-104</v>
      </c>
      <c r="F45" s="2530">
        <v>-17</v>
      </c>
      <c r="G45" s="2530">
        <v>-15</v>
      </c>
      <c r="H45" s="2530">
        <v>-38</v>
      </c>
      <c r="I45" s="2530">
        <v>-22</v>
      </c>
      <c r="J45" s="2530">
        <v>-23</v>
      </c>
      <c r="K45" s="2530">
        <v>-21</v>
      </c>
      <c r="L45" s="2530">
        <v>-30</v>
      </c>
      <c r="M45" s="2530">
        <v>-22</v>
      </c>
      <c r="N45" s="2530">
        <v>-19</v>
      </c>
      <c r="O45" s="2530">
        <v>-17</v>
      </c>
      <c r="P45" s="2530">
        <v>-29</v>
      </c>
      <c r="Q45" s="2530">
        <v>-39</v>
      </c>
    </row>
    <row r="46" spans="1:17" ht="13.5" customHeight="1" thickBot="1" x14ac:dyDescent="0.3">
      <c r="A46" s="137" t="s">
        <v>315</v>
      </c>
      <c r="B46" s="137"/>
      <c r="C46" s="2535">
        <v>61</v>
      </c>
      <c r="D46" s="2535">
        <v>80</v>
      </c>
      <c r="E46" s="2535">
        <v>99</v>
      </c>
      <c r="F46" s="2535">
        <v>17</v>
      </c>
      <c r="G46" s="2535">
        <v>17</v>
      </c>
      <c r="H46" s="2535">
        <v>12</v>
      </c>
      <c r="I46" s="2535">
        <v>15</v>
      </c>
      <c r="J46" s="2535">
        <v>21</v>
      </c>
      <c r="K46" s="2535">
        <v>21</v>
      </c>
      <c r="L46" s="2535">
        <v>19</v>
      </c>
      <c r="M46" s="2535">
        <v>19</v>
      </c>
      <c r="N46" s="2535">
        <v>49</v>
      </c>
      <c r="O46" s="2535">
        <v>16</v>
      </c>
      <c r="P46" s="2535">
        <v>18</v>
      </c>
      <c r="Q46" s="2535">
        <v>16</v>
      </c>
    </row>
    <row r="47" spans="1:17" ht="13.5" customHeight="1" thickBot="1" x14ac:dyDescent="0.3">
      <c r="A47" s="136" t="s">
        <v>314</v>
      </c>
      <c r="B47" s="136"/>
      <c r="C47" s="2532">
        <v>-31</v>
      </c>
      <c r="D47" s="2532">
        <v>-16</v>
      </c>
      <c r="E47" s="2532">
        <v>-5</v>
      </c>
      <c r="F47" s="2532">
        <v>0</v>
      </c>
      <c r="G47" s="2532">
        <v>2</v>
      </c>
      <c r="H47" s="2532">
        <v>-26</v>
      </c>
      <c r="I47" s="2532">
        <v>-7</v>
      </c>
      <c r="J47" s="2532">
        <v>-2</v>
      </c>
      <c r="K47" s="2532" t="s">
        <v>313</v>
      </c>
      <c r="L47" s="2532">
        <v>-10</v>
      </c>
      <c r="M47" s="2532">
        <v>-4</v>
      </c>
      <c r="N47" s="2532">
        <v>30</v>
      </c>
      <c r="O47" s="2532">
        <v>-1</v>
      </c>
      <c r="P47" s="2532">
        <v>-11</v>
      </c>
      <c r="Q47" s="2532">
        <v>-23</v>
      </c>
    </row>
    <row r="48" spans="1:17" ht="13.5" customHeight="1" thickBot="1" x14ac:dyDescent="0.3">
      <c r="A48" s="136"/>
      <c r="B48" s="136"/>
      <c r="C48" s="2532"/>
      <c r="D48" s="2532"/>
      <c r="E48" s="2532"/>
      <c r="F48" s="2532"/>
      <c r="G48" s="2532"/>
      <c r="H48" s="2532"/>
      <c r="I48" s="2532"/>
      <c r="J48" s="2532"/>
      <c r="K48" s="2532"/>
      <c r="L48" s="2532"/>
      <c r="M48" s="2532"/>
      <c r="N48" s="2532"/>
      <c r="O48" s="2532"/>
      <c r="P48" s="2532"/>
      <c r="Q48" s="2532"/>
    </row>
    <row r="49" spans="1:17" ht="13.5" customHeight="1" thickBot="1" x14ac:dyDescent="0.3">
      <c r="A49" s="136" t="s">
        <v>312</v>
      </c>
      <c r="B49" s="136"/>
      <c r="C49" s="2532">
        <v>-369</v>
      </c>
      <c r="D49" s="2532">
        <v>-502</v>
      </c>
      <c r="E49" s="2532">
        <v>-479</v>
      </c>
      <c r="F49" s="2532">
        <v>-71</v>
      </c>
      <c r="G49" s="2532">
        <v>-79</v>
      </c>
      <c r="H49" s="2532">
        <v>-106</v>
      </c>
      <c r="I49" s="2532">
        <v>-113</v>
      </c>
      <c r="J49" s="2532">
        <v>-129</v>
      </c>
      <c r="K49" s="2532">
        <v>-135</v>
      </c>
      <c r="L49" s="2532">
        <v>-127</v>
      </c>
      <c r="M49" s="2532">
        <v>-111</v>
      </c>
      <c r="N49" s="2532">
        <v>-142</v>
      </c>
      <c r="O49" s="2532">
        <v>-112</v>
      </c>
      <c r="P49" s="2532">
        <v>-103</v>
      </c>
      <c r="Q49" s="2532">
        <v>-122</v>
      </c>
    </row>
    <row r="50" spans="1:17" ht="13.5" customHeight="1" x14ac:dyDescent="0.25">
      <c r="A50" s="687"/>
      <c r="B50" s="687"/>
      <c r="C50" s="2539"/>
      <c r="D50" s="2539"/>
      <c r="E50" s="2539"/>
      <c r="F50" s="2539"/>
      <c r="G50" s="2539"/>
      <c r="H50" s="2539"/>
      <c r="I50" s="2539"/>
      <c r="J50" s="2539"/>
      <c r="K50" s="2539"/>
      <c r="L50" s="2539"/>
      <c r="M50" s="2539"/>
      <c r="N50" s="2539"/>
      <c r="O50" s="2539"/>
      <c r="P50" s="2537"/>
      <c r="Q50" s="2537"/>
    </row>
    <row r="51" spans="1:17" ht="13.5" customHeight="1" x14ac:dyDescent="0.25">
      <c r="A51" s="134" t="s">
        <v>311</v>
      </c>
      <c r="B51" s="134"/>
      <c r="C51" s="2540"/>
      <c r="D51" s="2540"/>
      <c r="E51" s="2540"/>
      <c r="F51" s="2540"/>
      <c r="G51" s="2540"/>
      <c r="H51" s="2540"/>
      <c r="I51" s="2540"/>
      <c r="J51" s="2540"/>
      <c r="K51" s="2540"/>
      <c r="L51" s="2540"/>
      <c r="M51" s="2541"/>
      <c r="N51" s="2541"/>
      <c r="O51" s="2541"/>
      <c r="P51" s="2541"/>
      <c r="Q51" s="2541"/>
    </row>
    <row r="52" spans="1:17" ht="13.5" customHeight="1" x14ac:dyDescent="0.25">
      <c r="A52" s="133"/>
      <c r="B52" s="133"/>
      <c r="C52" s="2300" t="s">
        <v>310</v>
      </c>
      <c r="D52" s="2300" t="s">
        <v>310</v>
      </c>
      <c r="E52" s="2300" t="s">
        <v>310</v>
      </c>
      <c r="F52" s="2300" t="s">
        <v>309</v>
      </c>
      <c r="G52" s="2300" t="s">
        <v>308</v>
      </c>
      <c r="H52" s="2300" t="s">
        <v>288</v>
      </c>
      <c r="I52" s="2300" t="s">
        <v>287</v>
      </c>
      <c r="J52" s="2300" t="s">
        <v>309</v>
      </c>
      <c r="K52" s="2300" t="s">
        <v>308</v>
      </c>
      <c r="L52" s="2300" t="s">
        <v>288</v>
      </c>
      <c r="M52" s="2300" t="s">
        <v>287</v>
      </c>
      <c r="N52" s="2300" t="s">
        <v>309</v>
      </c>
      <c r="O52" s="2300" t="s">
        <v>308</v>
      </c>
      <c r="P52" s="2300" t="s">
        <v>288</v>
      </c>
      <c r="Q52" s="2300" t="s">
        <v>287</v>
      </c>
    </row>
    <row r="53" spans="1:17" ht="13.5" customHeight="1" thickBot="1" x14ac:dyDescent="0.3">
      <c r="A53" s="131"/>
      <c r="B53" s="131"/>
      <c r="C53" s="2536">
        <v>2017</v>
      </c>
      <c r="D53" s="2536">
        <v>2016</v>
      </c>
      <c r="E53" s="2536">
        <v>2015</v>
      </c>
      <c r="F53" s="2536">
        <v>2017</v>
      </c>
      <c r="G53" s="2536">
        <v>2017</v>
      </c>
      <c r="H53" s="2536">
        <v>2017</v>
      </c>
      <c r="I53" s="2536">
        <v>2017</v>
      </c>
      <c r="J53" s="2536">
        <v>2016</v>
      </c>
      <c r="K53" s="2536">
        <v>2016</v>
      </c>
      <c r="L53" s="2536">
        <v>2016</v>
      </c>
      <c r="M53" s="2536">
        <v>2016</v>
      </c>
      <c r="N53" s="2536">
        <v>2015</v>
      </c>
      <c r="O53" s="2536">
        <v>2015</v>
      </c>
      <c r="P53" s="2536">
        <v>2015</v>
      </c>
      <c r="Q53" s="2536">
        <v>2015</v>
      </c>
    </row>
    <row r="54" spans="1:17" ht="13.5" customHeight="1" x14ac:dyDescent="0.25">
      <c r="A54" s="686" t="s">
        <v>307</v>
      </c>
      <c r="B54" s="686"/>
      <c r="C54" s="2537">
        <v>12</v>
      </c>
      <c r="D54" s="2537">
        <v>15</v>
      </c>
      <c r="E54" s="2537">
        <v>14</v>
      </c>
      <c r="F54" s="2538">
        <v>9</v>
      </c>
      <c r="G54" s="2538">
        <v>10</v>
      </c>
      <c r="H54" s="2538">
        <v>13</v>
      </c>
      <c r="I54" s="2538">
        <v>14</v>
      </c>
      <c r="J54" s="2538">
        <v>16</v>
      </c>
      <c r="K54" s="2537">
        <v>16</v>
      </c>
      <c r="L54" s="2537">
        <v>15</v>
      </c>
      <c r="M54" s="2537">
        <v>13</v>
      </c>
      <c r="N54" s="2537">
        <v>17</v>
      </c>
      <c r="O54" s="2537">
        <v>13</v>
      </c>
      <c r="P54" s="2537">
        <v>12</v>
      </c>
      <c r="Q54" s="2537">
        <v>14</v>
      </c>
    </row>
    <row r="55" spans="1:17" ht="17.25" customHeight="1" x14ac:dyDescent="0.25">
      <c r="A55" s="129" t="s">
        <v>306</v>
      </c>
      <c r="B55" s="129"/>
      <c r="C55" s="2538">
        <v>15</v>
      </c>
      <c r="D55" s="2538">
        <v>12</v>
      </c>
      <c r="E55" s="2538">
        <v>13</v>
      </c>
      <c r="F55" s="2538">
        <v>20</v>
      </c>
      <c r="G55" s="2538">
        <v>12</v>
      </c>
      <c r="H55" s="2538">
        <v>11</v>
      </c>
      <c r="I55" s="2538">
        <v>16</v>
      </c>
      <c r="J55" s="2538">
        <v>15</v>
      </c>
      <c r="K55" s="2538">
        <v>7</v>
      </c>
      <c r="L55" s="2538">
        <v>13</v>
      </c>
      <c r="M55" s="2538">
        <v>14</v>
      </c>
      <c r="N55" s="2538">
        <v>16</v>
      </c>
      <c r="O55" s="2538">
        <v>12</v>
      </c>
      <c r="P55" s="2538">
        <v>12</v>
      </c>
      <c r="Q55" s="2538">
        <v>14</v>
      </c>
    </row>
    <row r="56" spans="1:17" ht="13.5" customHeight="1" thickBot="1" x14ac:dyDescent="0.3">
      <c r="A56" s="128" t="s">
        <v>305</v>
      </c>
      <c r="B56" s="128"/>
      <c r="C56" s="2542">
        <v>-3</v>
      </c>
      <c r="D56" s="2542">
        <v>3</v>
      </c>
      <c r="E56" s="2542">
        <v>1</v>
      </c>
      <c r="F56" s="2542">
        <v>-11</v>
      </c>
      <c r="G56" s="2542">
        <v>-2</v>
      </c>
      <c r="H56" s="2542">
        <v>2</v>
      </c>
      <c r="I56" s="2542">
        <v>-2</v>
      </c>
      <c r="J56" s="2542">
        <v>1</v>
      </c>
      <c r="K56" s="2542">
        <v>9</v>
      </c>
      <c r="L56" s="2542">
        <v>2</v>
      </c>
      <c r="M56" s="2542">
        <v>-1</v>
      </c>
      <c r="N56" s="2542">
        <v>1</v>
      </c>
      <c r="O56" s="2542">
        <v>1</v>
      </c>
      <c r="P56" s="2542">
        <v>0</v>
      </c>
      <c r="Q56" s="2542">
        <v>0</v>
      </c>
    </row>
    <row r="57" spans="1:17" ht="9.75" customHeight="1" x14ac:dyDescent="0.25">
      <c r="A57" s="825"/>
      <c r="B57" s="825"/>
      <c r="C57" s="823"/>
      <c r="D57" s="823"/>
      <c r="E57" s="822"/>
      <c r="F57" s="822"/>
      <c r="G57" s="822"/>
      <c r="H57" s="822"/>
      <c r="I57" s="822"/>
      <c r="J57" s="822"/>
      <c r="K57" s="822"/>
      <c r="L57" s="823"/>
      <c r="M57" s="1225"/>
      <c r="N57" s="1225"/>
      <c r="O57" s="1216"/>
      <c r="P57" s="708"/>
      <c r="Q57" s="708"/>
    </row>
    <row r="58" spans="1:17" ht="13.5" hidden="1" customHeight="1" x14ac:dyDescent="0.25">
      <c r="A58" s="815"/>
      <c r="B58" s="815"/>
      <c r="C58" s="817"/>
      <c r="D58" s="817"/>
      <c r="E58" s="818"/>
      <c r="F58" s="818"/>
      <c r="G58" s="818"/>
      <c r="H58" s="818"/>
      <c r="I58" s="818"/>
      <c r="J58" s="818"/>
      <c r="K58" s="818"/>
      <c r="L58" s="817"/>
      <c r="M58" s="1225"/>
      <c r="N58" s="1225"/>
      <c r="O58" s="1216"/>
      <c r="P58" s="703"/>
      <c r="Q58" s="703"/>
    </row>
    <row r="59" spans="1:17" ht="13.5" hidden="1" customHeight="1" x14ac:dyDescent="0.25">
      <c r="A59" s="1224"/>
      <c r="B59" s="1224"/>
      <c r="C59" s="1223"/>
      <c r="D59" s="1223"/>
      <c r="E59" s="347"/>
      <c r="F59" s="347"/>
      <c r="G59" s="347"/>
      <c r="H59" s="347"/>
      <c r="I59" s="842"/>
      <c r="J59" s="842"/>
      <c r="K59" s="347"/>
      <c r="L59" s="1223"/>
      <c r="M59" s="1225"/>
      <c r="N59" s="1225"/>
      <c r="O59" s="1216"/>
      <c r="P59" s="705"/>
      <c r="Q59" s="705"/>
    </row>
    <row r="60" spans="1:17" ht="13.5" hidden="1" customHeight="1" x14ac:dyDescent="0.25">
      <c r="A60" s="1224"/>
      <c r="B60" s="1224"/>
      <c r="C60" s="1223"/>
      <c r="D60" s="1223"/>
      <c r="E60" s="347"/>
      <c r="F60" s="347"/>
      <c r="G60" s="347"/>
      <c r="H60" s="347"/>
      <c r="I60" s="842"/>
      <c r="J60" s="842"/>
      <c r="K60" s="347"/>
      <c r="L60" s="1223"/>
      <c r="M60" s="1225"/>
      <c r="N60" s="1225"/>
      <c r="O60" s="1216"/>
      <c r="P60" s="705"/>
      <c r="Q60" s="705"/>
    </row>
    <row r="61" spans="1:17" ht="13.5" hidden="1" customHeight="1" x14ac:dyDescent="0.25">
      <c r="A61" s="815"/>
      <c r="B61" s="815"/>
      <c r="C61" s="817"/>
      <c r="D61" s="817"/>
      <c r="E61" s="818"/>
      <c r="F61" s="818"/>
      <c r="G61" s="818"/>
      <c r="H61" s="818"/>
      <c r="I61" s="818"/>
      <c r="J61" s="818"/>
      <c r="K61" s="818"/>
      <c r="L61" s="817"/>
      <c r="M61" s="1225"/>
      <c r="N61" s="1225"/>
      <c r="O61" s="1216"/>
      <c r="P61" s="705"/>
      <c r="Q61" s="705"/>
    </row>
    <row r="62" spans="1:17" ht="13.5" hidden="1" customHeight="1" x14ac:dyDescent="0.25">
      <c r="A62" s="1224"/>
      <c r="B62" s="1224"/>
      <c r="C62" s="1223"/>
      <c r="D62" s="1223"/>
      <c r="E62" s="347"/>
      <c r="F62" s="347"/>
      <c r="G62" s="347"/>
      <c r="H62" s="347"/>
      <c r="I62" s="842"/>
      <c r="J62" s="842"/>
      <c r="K62" s="347"/>
      <c r="L62" s="1222"/>
      <c r="M62" s="1225"/>
      <c r="N62" s="1225"/>
      <c r="O62" s="1216"/>
      <c r="P62" s="703"/>
      <c r="Q62" s="702"/>
    </row>
    <row r="63" spans="1:17" ht="13.5" hidden="1" customHeight="1" x14ac:dyDescent="0.25">
      <c r="A63" s="1224"/>
      <c r="B63" s="1224"/>
      <c r="C63" s="1222"/>
      <c r="D63" s="1222"/>
      <c r="E63" s="824"/>
      <c r="F63" s="824"/>
      <c r="G63" s="824"/>
      <c r="H63" s="824"/>
      <c r="I63" s="842"/>
      <c r="J63" s="842"/>
      <c r="K63" s="347"/>
      <c r="L63" s="1222"/>
      <c r="M63" s="1225"/>
      <c r="N63" s="1225"/>
      <c r="O63" s="1216"/>
      <c r="P63" s="705"/>
      <c r="Q63" s="705"/>
    </row>
    <row r="64" spans="1:17" ht="13.5" hidden="1" customHeight="1" x14ac:dyDescent="0.25">
      <c r="A64" s="1224"/>
      <c r="B64" s="1224"/>
      <c r="C64" s="1223"/>
      <c r="D64" s="1223"/>
      <c r="E64" s="347"/>
      <c r="F64" s="347"/>
      <c r="G64" s="347"/>
      <c r="H64" s="347"/>
      <c r="I64" s="842"/>
      <c r="J64" s="842"/>
      <c r="K64" s="347"/>
      <c r="L64" s="1222"/>
      <c r="M64" s="1225"/>
      <c r="N64" s="1225"/>
      <c r="O64" s="1217"/>
      <c r="P64" s="705"/>
      <c r="Q64" s="705"/>
    </row>
    <row r="65" spans="1:17" ht="13.5" hidden="1" customHeight="1" x14ac:dyDescent="0.25">
      <c r="A65" s="1224"/>
      <c r="B65" s="1224"/>
      <c r="C65" s="1223"/>
      <c r="D65" s="1223"/>
      <c r="E65" s="347"/>
      <c r="F65" s="347"/>
      <c r="G65" s="347"/>
      <c r="H65" s="347"/>
      <c r="I65" s="842"/>
      <c r="J65" s="842"/>
      <c r="K65" s="347"/>
      <c r="L65" s="1222"/>
      <c r="M65" s="1217"/>
      <c r="N65" s="1217"/>
      <c r="O65" s="1217"/>
      <c r="P65" s="703"/>
      <c r="Q65" s="702"/>
    </row>
    <row r="66" spans="1:17" ht="13.5" hidden="1" customHeight="1" x14ac:dyDescent="0.25">
      <c r="A66" s="1241"/>
      <c r="B66" s="1241"/>
      <c r="C66" s="1222"/>
      <c r="D66" s="1222"/>
      <c r="E66" s="824"/>
      <c r="F66" s="824"/>
      <c r="G66" s="824"/>
      <c r="H66" s="824"/>
      <c r="I66" s="841"/>
      <c r="J66" s="841"/>
      <c r="K66" s="824"/>
      <c r="L66" s="1222"/>
      <c r="M66" s="1217"/>
      <c r="N66" s="1217"/>
      <c r="O66" s="1217"/>
      <c r="P66" s="700"/>
      <c r="Q66" s="700"/>
    </row>
    <row r="67" spans="1:17" ht="13.5" hidden="1" customHeight="1" x14ac:dyDescent="0.25">
      <c r="A67" s="819"/>
      <c r="B67" s="819"/>
      <c r="C67" s="820"/>
      <c r="D67" s="820"/>
      <c r="E67" s="821"/>
      <c r="F67" s="821"/>
      <c r="G67" s="821"/>
      <c r="H67" s="821"/>
      <c r="I67" s="821"/>
      <c r="J67" s="821"/>
      <c r="K67" s="821"/>
      <c r="L67" s="816"/>
      <c r="M67" s="1217"/>
      <c r="N67" s="1217"/>
      <c r="O67" s="1217"/>
      <c r="P67" s="699"/>
      <c r="Q67" s="699"/>
    </row>
    <row r="68" spans="1:17" ht="17.25" hidden="1" customHeight="1" x14ac:dyDescent="0.25">
      <c r="A68" s="1216"/>
      <c r="B68" s="1216"/>
      <c r="C68" s="1216"/>
      <c r="D68" s="342"/>
      <c r="E68" s="342"/>
      <c r="F68" s="342"/>
      <c r="G68" s="342"/>
      <c r="H68" s="342"/>
      <c r="I68" s="839"/>
      <c r="J68" s="839"/>
      <c r="K68" s="342"/>
      <c r="L68" s="1216"/>
      <c r="M68" s="1218"/>
      <c r="N68" s="1217"/>
      <c r="O68" s="1217"/>
      <c r="P68" s="1217"/>
      <c r="Q68" s="1217"/>
    </row>
    <row r="69" spans="1:17" ht="19.5" hidden="1" customHeight="1" x14ac:dyDescent="0.25">
      <c r="A69" s="1216"/>
      <c r="B69" s="1216"/>
      <c r="C69" s="1216"/>
      <c r="D69" s="342"/>
      <c r="E69" s="342"/>
      <c r="F69" s="342"/>
      <c r="G69" s="342"/>
      <c r="H69" s="342"/>
      <c r="I69" s="839"/>
      <c r="J69" s="839"/>
      <c r="K69" s="342"/>
      <c r="L69" s="1216"/>
      <c r="M69" s="1217"/>
      <c r="N69" s="1217"/>
      <c r="O69" s="1217"/>
      <c r="P69" s="1216"/>
      <c r="Q69" s="1216"/>
    </row>
    <row r="70" spans="1:17" ht="19.5" hidden="1" customHeight="1" x14ac:dyDescent="0.25">
      <c r="A70" s="1217"/>
      <c r="B70" s="1217"/>
      <c r="C70" s="1217"/>
      <c r="D70" s="343"/>
      <c r="E70" s="343"/>
      <c r="F70" s="343"/>
      <c r="G70" s="343"/>
      <c r="H70" s="343"/>
      <c r="I70" s="840"/>
      <c r="J70" s="840"/>
      <c r="K70" s="343"/>
      <c r="L70" s="1217"/>
      <c r="M70" s="1217"/>
      <c r="N70" s="1217"/>
      <c r="O70" s="1217"/>
      <c r="P70" s="1216"/>
      <c r="Q70" s="1216"/>
    </row>
    <row r="71" spans="1:17" x14ac:dyDescent="0.25">
      <c r="A71" s="1216"/>
      <c r="B71" s="1216"/>
      <c r="C71" s="1216"/>
      <c r="D71" s="342"/>
      <c r="E71" s="342"/>
      <c r="F71" s="342"/>
      <c r="G71" s="342"/>
      <c r="H71" s="342"/>
      <c r="I71" s="839"/>
      <c r="J71" s="839"/>
      <c r="K71" s="342"/>
      <c r="L71" s="1216"/>
      <c r="M71" s="1216"/>
      <c r="N71" s="1216"/>
      <c r="O71" s="1216"/>
      <c r="P71" s="1216"/>
      <c r="Q71" s="1216"/>
    </row>
  </sheetData>
  <printOptions horizontalCentered="1"/>
  <pageMargins left="0.7" right="0.7" top="0.75" bottom="0.75" header="0.3" footer="0.3"/>
  <pageSetup paperSize="9" scale="80" fitToWidth="0" fitToHeight="0" orientation="portrait" r:id="rId1"/>
  <headerFooter>
    <oddFooter xml:space="preserve">&amp;C&amp;"Calibri,Regular"&amp;7&amp;K000000Fact book - Q3  2019
</oddFooter>
  </headerFooter>
  <ignoredErrors>
    <ignoredError sqref="B9:B14 B24:Q24 B26:Q26 B25:H25 N25:Q25" formula="1"/>
    <ignoredError sqref="C32:Q34 K47" numberStoredAsText="1"/>
    <ignoredError sqref="I14:N14" formulaRange="1"/>
    <ignoredError sqref="I25:M25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54</vt:i4>
      </vt:variant>
    </vt:vector>
  </HeadingPairs>
  <TitlesOfParts>
    <vt:vector size="114" baseType="lpstr">
      <vt:lpstr>Factbook Q3 2019 </vt:lpstr>
      <vt:lpstr>Contents</vt:lpstr>
      <vt:lpstr>Overview start</vt:lpstr>
      <vt:lpstr>Nordea overview</vt:lpstr>
      <vt:lpstr>Financials start</vt:lpstr>
      <vt:lpstr>Key financial figures </vt:lpstr>
      <vt:lpstr>Key financial figures 2 </vt:lpstr>
      <vt:lpstr>NII - bridge   </vt:lpstr>
      <vt:lpstr>NCI, Expenses, Loan losses  </vt:lpstr>
      <vt:lpstr>Net loan losses   </vt:lpstr>
      <vt:lpstr>PeB</vt:lpstr>
      <vt:lpstr>PeB  Total </vt:lpstr>
      <vt:lpstr>PeB - Den &amp; Fin     </vt:lpstr>
      <vt:lpstr>PeB - Nor &amp; Swe   </vt:lpstr>
      <vt:lpstr>PeB Other </vt:lpstr>
      <vt:lpstr>CBB  Start  </vt:lpstr>
      <vt:lpstr>CBB Total </vt:lpstr>
      <vt:lpstr>CBB Spec </vt:lpstr>
      <vt:lpstr>Nordea Finance </vt:lpstr>
      <vt:lpstr>WB </vt:lpstr>
      <vt:lpstr>WB Total </vt:lpstr>
      <vt:lpstr>A&amp;WM </vt:lpstr>
      <vt:lpstr>A&amp;WM Total </vt:lpstr>
      <vt:lpstr>NPB and A&amp;WM other </vt:lpstr>
      <vt:lpstr>Life &amp; Pensions - 1 </vt:lpstr>
      <vt:lpstr>Life &amp; Pensions - 2 </vt:lpstr>
      <vt:lpstr>AuM </vt:lpstr>
      <vt:lpstr>Group Functions and Others</vt:lpstr>
      <vt:lpstr>GF and other </vt:lpstr>
      <vt:lpstr>Risk, liquidity, capital st </vt:lpstr>
      <vt:lpstr>Lending by sector </vt:lpstr>
      <vt:lpstr>Fair Value </vt:lpstr>
      <vt:lpstr>Lending by country and indu </vt:lpstr>
      <vt:lpstr>Lending by industry</vt:lpstr>
      <vt:lpstr>Credit portfolio by BU Q3</vt:lpstr>
      <vt:lpstr>Credit portfolio by BU Q2 </vt:lpstr>
      <vt:lpstr>Shipping oil and oil servic </vt:lpstr>
      <vt:lpstr>Impaired Loans 1 </vt:lpstr>
      <vt:lpstr>Impaired Loans 2 </vt:lpstr>
      <vt:lpstr>Loans &amp; Impairment </vt:lpstr>
      <vt:lpstr>Rating, Market risk</vt:lpstr>
      <vt:lpstr> LTV and amortization</vt:lpstr>
      <vt:lpstr>Own Funds &amp; Ratios </vt:lpstr>
      <vt:lpstr>REA &amp; Risk weights</vt:lpstr>
      <vt:lpstr>Requirement</vt:lpstr>
      <vt:lpstr>Market risk</vt:lpstr>
      <vt:lpstr>Own funds </vt:lpstr>
      <vt:lpstr>IRB</vt:lpstr>
      <vt:lpstr>REA - legal</vt:lpstr>
      <vt:lpstr>Bank</vt:lpstr>
      <vt:lpstr>Bank2</vt:lpstr>
      <vt:lpstr>Bank3</vt:lpstr>
      <vt:lpstr>Bank4</vt:lpstr>
      <vt:lpstr>Bank5</vt:lpstr>
      <vt:lpstr>Funding </vt:lpstr>
      <vt:lpstr>Liquidity  </vt:lpstr>
      <vt:lpstr>General info &amp; macro start</vt:lpstr>
      <vt:lpstr>Market shares   </vt:lpstr>
      <vt:lpstr>Info - Macroeconomic data   </vt:lpstr>
      <vt:lpstr>Contacts and financial calendar</vt:lpstr>
      <vt:lpstr>' LTV and amortization'!Print_Area</vt:lpstr>
      <vt:lpstr>'A&amp;WM '!Print_Area</vt:lpstr>
      <vt:lpstr>'AuM '!Print_Area</vt:lpstr>
      <vt:lpstr>Bank!Print_Area</vt:lpstr>
      <vt:lpstr>Bank2!Print_Area</vt:lpstr>
      <vt:lpstr>Bank3!Print_Area</vt:lpstr>
      <vt:lpstr>Bank4!Print_Area</vt:lpstr>
      <vt:lpstr>Bank5!Print_Area</vt:lpstr>
      <vt:lpstr>'CBB  Start  '!Print_Area</vt:lpstr>
      <vt:lpstr>'Contacts and financial calendar'!Print_Area</vt:lpstr>
      <vt:lpstr>Contents!Print_Area</vt:lpstr>
      <vt:lpstr>'Credit portfolio by BU Q2 '!Print_Area</vt:lpstr>
      <vt:lpstr>'Credit portfolio by BU Q3'!Print_Area</vt:lpstr>
      <vt:lpstr>'Factbook Q3 2019 '!Print_Area</vt:lpstr>
      <vt:lpstr>'Fair Value '!Print_Area</vt:lpstr>
      <vt:lpstr>'Financials start'!Print_Area</vt:lpstr>
      <vt:lpstr>'Funding '!Print_Area</vt:lpstr>
      <vt:lpstr>'General info &amp; macro start'!Print_Area</vt:lpstr>
      <vt:lpstr>'GF and other '!Print_Area</vt:lpstr>
      <vt:lpstr>'Group Functions and Others'!Print_Area</vt:lpstr>
      <vt:lpstr>'Impaired Loans 1 '!Print_Area</vt:lpstr>
      <vt:lpstr>'Impaired Loans 2 '!Print_Area</vt:lpstr>
      <vt:lpstr>'Info - Macroeconomic data   '!Print_Area</vt:lpstr>
      <vt:lpstr>IRB!Print_Area</vt:lpstr>
      <vt:lpstr>'Key financial figures '!Print_Area</vt:lpstr>
      <vt:lpstr>'Key financial figures 2 '!Print_Area</vt:lpstr>
      <vt:lpstr>'Lending by country and indu '!Print_Area</vt:lpstr>
      <vt:lpstr>'Lending by industry'!Print_Area</vt:lpstr>
      <vt:lpstr>'Lending by sector '!Print_Area</vt:lpstr>
      <vt:lpstr>'Life &amp; Pensions - 1 '!Print_Area</vt:lpstr>
      <vt:lpstr>'Liquidity  '!Print_Area</vt:lpstr>
      <vt:lpstr>'Loans &amp; Impairment '!Print_Area</vt:lpstr>
      <vt:lpstr>'Market risk'!Print_Area</vt:lpstr>
      <vt:lpstr>'Market shares   '!Print_Area</vt:lpstr>
      <vt:lpstr>'NCI, Expenses, Loan losses  '!Print_Area</vt:lpstr>
      <vt:lpstr>'Net loan losses   '!Print_Area</vt:lpstr>
      <vt:lpstr>'NII - bridge   '!Print_Area</vt:lpstr>
      <vt:lpstr>'Nordea overview'!Print_Area</vt:lpstr>
      <vt:lpstr>'NPB and A&amp;WM other '!Print_Area</vt:lpstr>
      <vt:lpstr>'Overview start'!Print_Area</vt:lpstr>
      <vt:lpstr>'Own funds '!Print_Area</vt:lpstr>
      <vt:lpstr>'Own Funds &amp; Ratios '!Print_Area</vt:lpstr>
      <vt:lpstr>PeB!Print_Area</vt:lpstr>
      <vt:lpstr>'PeB - Den &amp; Fin     '!Print_Area</vt:lpstr>
      <vt:lpstr>'PeB - Nor &amp; Swe   '!Print_Area</vt:lpstr>
      <vt:lpstr>'PeB  Total '!Print_Area</vt:lpstr>
      <vt:lpstr>'PeB Other '!Print_Area</vt:lpstr>
      <vt:lpstr>'Rating, Market risk'!Print_Area</vt:lpstr>
      <vt:lpstr>'REA - legal'!Print_Area</vt:lpstr>
      <vt:lpstr>'REA &amp; Risk weights'!Print_Area</vt:lpstr>
      <vt:lpstr>Requirement!Print_Area</vt:lpstr>
      <vt:lpstr>'Risk, liquidity, capital st '!Print_Area</vt:lpstr>
      <vt:lpstr>'Shipping oil and oil servic '!Print_Area</vt:lpstr>
      <vt:lpstr>'WB '!Print_Area</vt:lpstr>
    </vt:vector>
  </TitlesOfParts>
  <Company>Nordea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cp:lastPrinted>2019-11-05T10:13:29Z</cp:lastPrinted>
  <dcterms:created xsi:type="dcterms:W3CDTF">2017-10-04T11:39:15Z</dcterms:created>
  <dcterms:modified xsi:type="dcterms:W3CDTF">2019-11-05T10:15:59Z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ec17ee5-d002-416f-a486-c5f1fad2d957_Enabled">
    <vt:lpwstr>true</vt:lpwstr>
  </property>
  <property fmtid="{D5CDD505-2E9C-101B-9397-08002B2CF9AE}" pid="3" name="MSIP_Label_5ec17ee5-d002-416f-a486-c5f1fad2d957_SetDate">
    <vt:lpwstr>2019-04-25T11:37:49Z</vt:lpwstr>
  </property>
  <property fmtid="{D5CDD505-2E9C-101B-9397-08002B2CF9AE}" pid="4" name="MSIP_Label_5ec17ee5-d002-416f-a486-c5f1fad2d957_Method">
    <vt:lpwstr>Privileged</vt:lpwstr>
  </property>
  <property fmtid="{D5CDD505-2E9C-101B-9397-08002B2CF9AE}" pid="5" name="MSIP_Label_5ec17ee5-d002-416f-a486-c5f1fad2d957_Name">
    <vt:lpwstr>Open</vt:lpwstr>
  </property>
  <property fmtid="{D5CDD505-2E9C-101B-9397-08002B2CF9AE}" pid="6" name="MSIP_Label_5ec17ee5-d002-416f-a486-c5f1fad2d957_SiteId">
    <vt:lpwstr>8beccd60-0be6-4025-8e24-ca9ae679e1f4</vt:lpwstr>
  </property>
  <property fmtid="{D5CDD505-2E9C-101B-9397-08002B2CF9AE}" pid="7" name="MSIP_Label_5ec17ee5-d002-416f-a486-c5f1fad2d957_ActionId">
    <vt:lpwstr>8502dc24-479c-4d26-9360-0000f50b80a3</vt:lpwstr>
  </property>
</Properties>
</file>